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1218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'EFETIVIDADE'!$A$1:$N$48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<sst xmlns="http://schemas.openxmlformats.org/spreadsheetml/2006/main" count="562" uniqueCount="80">
  <si>
    <t>DDS</t>
  </si>
  <si>
    <t>DATAS</t>
  </si>
  <si>
    <t>EFETIVIDADES</t>
  </si>
  <si>
    <t>ENTRADA MANHÃ</t>
  </si>
  <si>
    <t>SAÍDA MANHÃ</t>
  </si>
  <si>
    <t>ENTRADA TARDE</t>
  </si>
  <si>
    <t>SAÍDA TARDE</t>
  </si>
  <si>
    <t>HORAS TRABALHADAS</t>
  </si>
  <si>
    <t>STATUS</t>
  </si>
  <si>
    <t>RECESSO FORENSE</t>
  </si>
  <si>
    <t>Z</t>
  </si>
  <si>
    <t>JANEIRO</t>
  </si>
  <si>
    <t>R</t>
  </si>
  <si>
    <t>FEVEREIRO</t>
  </si>
  <si>
    <t>RECESSO REMUNERADO</t>
  </si>
  <si>
    <t xml:space="preserve">MARÇO </t>
  </si>
  <si>
    <t>X</t>
  </si>
  <si>
    <t>ABRIL</t>
  </si>
  <si>
    <t>F</t>
  </si>
  <si>
    <t>MAIO</t>
  </si>
  <si>
    <t>JUNHO</t>
  </si>
  <si>
    <t>JULHO</t>
  </si>
  <si>
    <t>AGOSTO</t>
  </si>
  <si>
    <t>A</t>
  </si>
  <si>
    <t>SETEMBRO</t>
  </si>
  <si>
    <t>OUTUBRO</t>
  </si>
  <si>
    <t>NOVEMBRO</t>
  </si>
  <si>
    <t>DEZEMBRO</t>
  </si>
  <si>
    <t>CONF. UNIVERSAL</t>
  </si>
  <si>
    <t>NAVEGANTES</t>
  </si>
  <si>
    <t>CARNAVAL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</si>
  <si>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</si>
  <si>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</si>
  <si>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</si>
  <si>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</si>
  <si>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</si>
  <si>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</si>
  <si>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</si>
  <si>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</si>
  <si>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RECESSO DPE</t>
  </si>
  <si>
    <t>NATAL</t>
  </si>
  <si>
    <t>PAIXÃO DE CRISTO</t>
  </si>
  <si>
    <t>TIRADENTES</t>
  </si>
  <si>
    <t>PADROEIRA DO BRASIL</t>
  </si>
  <si>
    <t>DIA DA JUSTIÇA</t>
  </si>
  <si>
    <r>
      <t xml:space="preserve">EFETIVIDADE DE ESTÁGIO </t>
    </r>
    <r>
      <rPr>
        <b/>
        <u val="single"/>
        <sz val="24"/>
        <rFont val="Calibri"/>
        <family val="2"/>
      </rPr>
      <t>REMUNERADO</t>
    </r>
  </si>
  <si>
    <t>PERÍODO DE</t>
  </si>
  <si>
    <t xml:space="preserve">ATENÇÃO: ESTA EFETIVIDADE PRECISA SER ENVIADA POR EMAIL ATÉ O DIA </t>
  </si>
  <si>
    <t>NOME COMPLETO:</t>
  </si>
  <si>
    <t>LOCAL DE ESTÁGIO:</t>
  </si>
  <si>
    <t>MATRICULA CIEE:</t>
  </si>
  <si>
    <t>E-MAIL PESSOAL:</t>
  </si>
  <si>
    <t>DATA</t>
  </si>
  <si>
    <t>ENTRADA
MANHÃ</t>
  </si>
  <si>
    <t>SAÍDA
MANHÃ</t>
  </si>
  <si>
    <t>ENTRADA
TARDE</t>
  </si>
  <si>
    <t>SAÍDA
TARDE</t>
  </si>
  <si>
    <t>VT / VR</t>
  </si>
  <si>
    <t>TRAB. PRESENCIAL</t>
  </si>
  <si>
    <t>TRAB. REMOTO</t>
  </si>
  <si>
    <t>Y</t>
  </si>
  <si>
    <t xml:space="preserve">O estagiário gozou recesso (férias) no período? </t>
  </si>
  <si>
    <t>DE</t>
  </si>
  <si>
    <t>XX/XX/XXXX</t>
  </si>
  <si>
    <t>VALORES A RECEBER</t>
  </si>
  <si>
    <t>HORAS DE TRABALHO</t>
  </si>
  <si>
    <t>DIAS DE TRABALHO (TOTAL)</t>
  </si>
  <si>
    <t>DIAS DE TRABALHO PRESENCIAL</t>
  </si>
  <si>
    <t>É OBRIGATÓRIO O PREENCHIMENTO DE TODOS OS DADOS DO CABEÇALHO</t>
  </si>
  <si>
    <t>Exemplo: 7 DPE de Pelotas</t>
  </si>
  <si>
    <t xml:space="preserve">Exemplo: JOAO PEDRO DA SILVA </t>
  </si>
  <si>
    <t>OBSERVAÇÃO: Nos dias de trabalho REMOTO, marque a letra Y na coluna VT / VR para computar as horas e dias de estágio. Nos dias de trabalho PRESENCIAL, marque a letra X. Nos dias úteis de recesso (férias), marque a letra R e deixe a carga horária zerada. Nos dias abonados (máximo dois), preencha a carga horária contratual e marque a letra A.</t>
  </si>
  <si>
    <t>Exemplo: joaopedro@gmail.com</t>
  </si>
  <si>
    <r>
      <rPr>
        <sz val="10"/>
        <rFont val="Calibri"/>
        <family val="2"/>
      </rPr>
      <t xml:space="preserve">Supervisor, envie esta efetividade em formato </t>
    </r>
    <r>
      <rPr>
        <b/>
        <sz val="10"/>
        <rFont val="Calibri"/>
        <family val="2"/>
      </rPr>
      <t>PDF</t>
    </r>
    <r>
      <rPr>
        <sz val="10"/>
        <rFont val="Calibri"/>
        <family val="2"/>
      </rPr>
      <t xml:space="preserve"> para a Unidade de Estágios </t>
    </r>
    <r>
      <rPr>
        <b/>
        <sz val="10"/>
        <rFont val="Calibri"/>
        <family val="2"/>
      </rPr>
      <t>APENAS POR EMAIL (estagioforense@defensoria.rs.def.br)</t>
    </r>
    <r>
      <rPr>
        <sz val="10"/>
        <rFont val="Calibri"/>
        <family val="2"/>
      </rPr>
      <t xml:space="preserve">. </t>
    </r>
  </si>
  <si>
    <t>NÃO</t>
  </si>
  <si>
    <t>ASSINATURA</t>
  </si>
  <si>
    <t>ASSINATURA DO SUPERVISOR</t>
  </si>
  <si>
    <t>30hs</t>
  </si>
  <si>
    <t>CARGA HORÁRIA SEM.:</t>
  </si>
  <si>
    <t>E9999999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</si>
</sst>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hh]:mm"/>
    <numFmt numFmtId="171" formatCode="dd/mm/yy"/>
    <numFmt numFmtId="172" formatCode="dd/mm/yy;@"/>
    <numFmt numFmtId="173" formatCode="h:mm;@"/>
    <numFmt numFmtId="174" formatCode="[hh]"/>
    <numFmt numFmtId="175" formatCode="[$-F800]dddd\,\ mmmm\ dd\,\ yyyy"/>
    <numFmt numFmtId="176" formatCode="[$-809]dd\ mmmm\ yyyy"/>
    <numFmt numFmtId="177" formatCode="mmm\-yyyy"/>
    <numFmt numFmtId="178" formatCode="[$-416]dddd\,\ d&quot; de &quot;mmmm&quot; de &quot;yyyy"/>
    <numFmt numFmtId="179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24"/>
      <name val="Calibri"/>
      <family val="2"/>
    </font>
    <font>
      <u val="single"/>
      <sz val="12"/>
      <name val="Cambria"/>
      <family val="1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b/>
      <sz val="13"/>
      <name val="Calibri"/>
      <family val="2"/>
    </font>
    <font>
      <sz val="14"/>
      <color indexed="30"/>
      <name val="Calibri"/>
      <family val="2"/>
    </font>
    <font>
      <b/>
      <sz val="24"/>
      <name val="Calibri"/>
      <family val="2"/>
    </font>
    <font>
      <b/>
      <sz val="10"/>
      <color indexed="13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00"/>
      <name val="Calibri"/>
      <family val="2"/>
    </font>
    <font>
      <b/>
      <sz val="14"/>
      <color rgb="FFFFFF00"/>
      <name val="Calibri"/>
      <family val="2"/>
    </font>
    <font>
      <sz val="14"/>
      <color rgb="FF0070C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/>
      <right style="medium">
        <color indexed="8"/>
      </right>
      <top>
        <color indexed="63"/>
      </top>
      <bottom style="thin">
        <color rgb="FF000000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1" fillId="35" borderId="10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171" fontId="12" fillId="35" borderId="12" xfId="0" applyNumberFormat="1" applyFont="1" applyFill="1" applyBorder="1" applyAlignment="1" applyProtection="1">
      <alignment horizontal="center" vertical="center"/>
      <protection hidden="1"/>
    </xf>
    <xf numFmtId="170" fontId="12" fillId="35" borderId="13" xfId="0" applyNumberFormat="1" applyFont="1" applyFill="1" applyBorder="1" applyAlignment="1" applyProtection="1">
      <alignment horizontal="center" vertical="center"/>
      <protection hidden="1"/>
    </xf>
    <xf numFmtId="14" fontId="11" fillId="36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170" fontId="2" fillId="0" borderId="0" xfId="0" applyNumberFormat="1" applyFont="1" applyAlignment="1" applyProtection="1">
      <alignment horizontal="center" vertical="center"/>
      <protection hidden="1"/>
    </xf>
    <xf numFmtId="14" fontId="32" fillId="35" borderId="0" xfId="0" applyNumberFormat="1" applyFont="1" applyFill="1" applyBorder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170" fontId="12" fillId="28" borderId="12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14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13" xfId="0" applyNumberFormat="1" applyFont="1" applyFill="1" applyBorder="1" applyAlignment="1" applyProtection="1">
      <alignment horizontal="center" vertical="center"/>
      <protection hidden="1" locked="0"/>
    </xf>
    <xf numFmtId="49" fontId="12" fillId="36" borderId="15" xfId="0" applyNumberFormat="1" applyFont="1" applyFill="1" applyBorder="1" applyAlignment="1" applyProtection="1">
      <alignment horizontal="center" vertical="center"/>
      <protection hidden="1" locked="0"/>
    </xf>
    <xf numFmtId="170" fontId="12" fillId="35" borderId="12" xfId="0" applyNumberFormat="1" applyFont="1" applyFill="1" applyBorder="1" applyAlignment="1" applyProtection="1">
      <alignment horizontal="center" vertical="center"/>
      <protection hidden="1"/>
    </xf>
    <xf numFmtId="0" fontId="33" fillId="37" borderId="16" xfId="0" applyFont="1" applyFill="1" applyBorder="1" applyAlignment="1" applyProtection="1">
      <alignment horizontal="center" vertical="center"/>
      <protection hidden="1"/>
    </xf>
    <xf numFmtId="0" fontId="33" fillId="37" borderId="16" xfId="0" applyFont="1" applyFill="1" applyBorder="1" applyAlignment="1" applyProtection="1">
      <alignment horizontal="center" vertical="center" wrapText="1"/>
      <protection hidden="1"/>
    </xf>
    <xf numFmtId="0" fontId="33" fillId="37" borderId="17" xfId="0" applyFont="1" applyFill="1" applyBorder="1" applyAlignment="1" applyProtection="1">
      <alignment horizontal="center" vertical="center" wrapText="1"/>
      <protection hidden="1"/>
    </xf>
    <xf numFmtId="0" fontId="33" fillId="37" borderId="18" xfId="0" applyFont="1" applyFill="1" applyBorder="1" applyAlignment="1" applyProtection="1">
      <alignment horizontal="center" vertical="center" wrapText="1"/>
      <protection hidden="1"/>
    </xf>
    <xf numFmtId="49" fontId="33" fillId="37" borderId="19" xfId="0" applyNumberFormat="1" applyFont="1" applyFill="1" applyBorder="1" applyAlignment="1" applyProtection="1">
      <alignment horizontal="center" vertical="center" shrinkToFit="1"/>
      <protection hidden="1"/>
    </xf>
    <xf numFmtId="0" fontId="33" fillId="37" borderId="20" xfId="0" applyFont="1" applyFill="1" applyBorder="1" applyAlignment="1" applyProtection="1">
      <alignment horizontal="center" vertical="center" wrapText="1"/>
      <protection hidden="1"/>
    </xf>
    <xf numFmtId="0" fontId="33" fillId="37" borderId="18" xfId="0" applyFont="1" applyFill="1" applyBorder="1" applyAlignment="1" applyProtection="1">
      <alignment horizontal="center" vertical="center"/>
      <protection hidden="1"/>
    </xf>
    <xf numFmtId="171" fontId="12" fillId="37" borderId="12" xfId="0" applyNumberFormat="1" applyFont="1" applyFill="1" applyBorder="1" applyAlignment="1" applyProtection="1">
      <alignment horizontal="center" vertical="center"/>
      <protection hidden="1"/>
    </xf>
    <xf numFmtId="170" fontId="12" fillId="37" borderId="12" xfId="0" applyNumberFormat="1" applyFont="1" applyFill="1" applyBorder="1" applyAlignment="1" applyProtection="1">
      <alignment horizontal="center" vertical="center"/>
      <protection hidden="1"/>
    </xf>
    <xf numFmtId="170" fontId="12" fillId="37" borderId="14" xfId="0" applyNumberFormat="1" applyFont="1" applyFill="1" applyBorder="1" applyAlignment="1" applyProtection="1">
      <alignment horizontal="center" vertical="center"/>
      <protection hidden="1"/>
    </xf>
    <xf numFmtId="170" fontId="12" fillId="37" borderId="13" xfId="0" applyNumberFormat="1" applyFont="1" applyFill="1" applyBorder="1" applyAlignment="1" applyProtection="1">
      <alignment horizontal="center" vertical="center"/>
      <protection hidden="1"/>
    </xf>
    <xf numFmtId="49" fontId="12" fillId="37" borderId="15" xfId="0" applyNumberFormat="1" applyFont="1" applyFill="1" applyBorder="1" applyAlignment="1" applyProtection="1">
      <alignment horizontal="center" vertical="center"/>
      <protection hidden="1"/>
    </xf>
    <xf numFmtId="14" fontId="10" fillId="36" borderId="21" xfId="0" applyNumberFormat="1" applyFont="1" applyFill="1" applyBorder="1" applyAlignment="1" applyProtection="1">
      <alignment horizontal="center" vertical="center"/>
      <protection hidden="1"/>
    </xf>
    <xf numFmtId="14" fontId="10" fillId="36" borderId="22" xfId="0" applyNumberFormat="1" applyFont="1" applyFill="1" applyBorder="1" applyAlignment="1" applyProtection="1">
      <alignment horizontal="center" vertical="center"/>
      <protection hidden="1"/>
    </xf>
    <xf numFmtId="14" fontId="10" fillId="36" borderId="23" xfId="0" applyNumberFormat="1" applyFont="1" applyFill="1" applyBorder="1" applyAlignment="1" applyProtection="1">
      <alignment horizontal="center" vertical="center"/>
      <protection hidden="1"/>
    </xf>
    <xf numFmtId="14" fontId="60" fillId="38" borderId="24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25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26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27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0" xfId="0" applyNumberFormat="1" applyFont="1" applyFill="1" applyBorder="1" applyAlignment="1" applyProtection="1">
      <alignment horizontal="center" vertical="center" wrapText="1"/>
      <protection hidden="1"/>
    </xf>
    <xf numFmtId="14" fontId="60" fillId="38" borderId="28" xfId="0" applyNumberFormat="1" applyFont="1" applyFill="1" applyBorder="1" applyAlignment="1" applyProtection="1">
      <alignment horizontal="center" vertical="center" wrapText="1"/>
      <protection hidden="1"/>
    </xf>
    <xf numFmtId="14" fontId="36" fillId="37" borderId="29" xfId="0" applyNumberFormat="1" applyFont="1" applyFill="1" applyBorder="1" applyAlignment="1" applyProtection="1">
      <alignment horizontal="right" vertical="center"/>
      <protection hidden="1"/>
    </xf>
    <xf numFmtId="14" fontId="36" fillId="37" borderId="30" xfId="0" applyNumberFormat="1" applyFont="1" applyFill="1" applyBorder="1" applyAlignment="1" applyProtection="1">
      <alignment horizontal="right" vertical="center"/>
      <protection hidden="1"/>
    </xf>
    <xf numFmtId="0" fontId="40" fillId="0" borderId="31" xfId="0" applyFont="1" applyBorder="1" applyAlignment="1" applyProtection="1">
      <alignment horizontal="left" vertical="center"/>
      <protection hidden="1" locked="0"/>
    </xf>
    <xf numFmtId="0" fontId="40" fillId="0" borderId="30" xfId="0" applyFont="1" applyBorder="1" applyAlignment="1" applyProtection="1">
      <alignment horizontal="left" vertical="center"/>
      <protection hidden="1" locked="0"/>
    </xf>
    <xf numFmtId="0" fontId="40" fillId="0" borderId="32" xfId="0" applyFont="1" applyBorder="1" applyAlignment="1" applyProtection="1">
      <alignment horizontal="left" vertical="center"/>
      <protection hidden="1" locked="0"/>
    </xf>
    <xf numFmtId="0" fontId="36" fillId="37" borderId="33" xfId="0" applyFont="1" applyFill="1" applyBorder="1" applyAlignment="1" applyProtection="1">
      <alignment horizontal="right" vertical="center"/>
      <protection hidden="1"/>
    </xf>
    <xf numFmtId="0" fontId="36" fillId="37" borderId="34" xfId="0" applyFont="1" applyFill="1" applyBorder="1" applyAlignment="1" applyProtection="1">
      <alignment horizontal="right" vertical="center"/>
      <protection hidden="1"/>
    </xf>
    <xf numFmtId="0" fontId="0" fillId="0" borderId="35" xfId="44" applyFont="1" applyBorder="1" applyAlignment="1" applyProtection="1">
      <alignment horizontal="left" vertical="center"/>
      <protection hidden="1" locked="0"/>
    </xf>
    <xf numFmtId="0" fontId="31" fillId="0" borderId="34" xfId="0" applyFont="1" applyBorder="1" applyAlignment="1" applyProtection="1">
      <alignment horizontal="left" vertical="center"/>
      <protection hidden="1" locked="0"/>
    </xf>
    <xf numFmtId="0" fontId="31" fillId="0" borderId="36" xfId="0" applyFont="1" applyBorder="1" applyAlignment="1" applyProtection="1">
      <alignment horizontal="left" vertical="center"/>
      <protection hidden="1" locked="0"/>
    </xf>
    <xf numFmtId="0" fontId="36" fillId="37" borderId="35" xfId="0" applyFont="1" applyFill="1" applyBorder="1" applyAlignment="1" applyProtection="1">
      <alignment horizontal="right" vertical="center"/>
      <protection hidden="1"/>
    </xf>
    <xf numFmtId="0" fontId="31" fillId="0" borderId="35" xfId="0" applyFont="1" applyBorder="1" applyAlignment="1" applyProtection="1">
      <alignment horizontal="left" vertical="center"/>
      <protection hidden="1" locked="0"/>
    </xf>
    <xf numFmtId="0" fontId="31" fillId="0" borderId="37" xfId="0" applyFont="1" applyBorder="1" applyAlignment="1" applyProtection="1">
      <alignment horizontal="left" vertical="center"/>
      <protection hidden="1" locked="0"/>
    </xf>
    <xf numFmtId="0" fontId="33" fillId="37" borderId="17" xfId="0" applyFont="1" applyFill="1" applyBorder="1" applyAlignment="1" applyProtection="1">
      <alignment horizontal="center" vertical="center"/>
      <protection hidden="1"/>
    </xf>
    <xf numFmtId="0" fontId="33" fillId="37" borderId="38" xfId="0" applyFont="1" applyFill="1" applyBorder="1" applyAlignment="1" applyProtection="1">
      <alignment horizontal="center" vertical="center"/>
      <protection hidden="1"/>
    </xf>
    <xf numFmtId="0" fontId="12" fillId="35" borderId="14" xfId="0" applyFont="1" applyFill="1" applyBorder="1" applyAlignment="1" applyProtection="1">
      <alignment horizontal="left" vertical="top"/>
      <protection hidden="1"/>
    </xf>
    <xf numFmtId="0" fontId="12" fillId="35" borderId="13" xfId="0" applyFont="1" applyFill="1" applyBorder="1" applyAlignment="1" applyProtection="1">
      <alignment horizontal="left" vertical="top"/>
      <protection hidden="1"/>
    </xf>
    <xf numFmtId="14" fontId="9" fillId="35" borderId="24" xfId="0" applyNumberFormat="1" applyFont="1" applyFill="1" applyBorder="1" applyAlignment="1" applyProtection="1">
      <alignment horizontal="left" vertical="top"/>
      <protection hidden="1"/>
    </xf>
    <xf numFmtId="14" fontId="9" fillId="35" borderId="25" xfId="0" applyNumberFormat="1" applyFont="1" applyFill="1" applyBorder="1" applyAlignment="1" applyProtection="1">
      <alignment horizontal="left" vertical="top"/>
      <protection hidden="1"/>
    </xf>
    <xf numFmtId="0" fontId="38" fillId="35" borderId="24" xfId="0" applyFont="1" applyFill="1" applyBorder="1" applyAlignment="1" applyProtection="1">
      <alignment horizontal="center" vertical="center" wrapText="1"/>
      <protection hidden="1"/>
    </xf>
    <xf numFmtId="0" fontId="38" fillId="35" borderId="25" xfId="0" applyFont="1" applyFill="1" applyBorder="1" applyAlignment="1" applyProtection="1">
      <alignment horizontal="center" vertical="center" wrapText="1"/>
      <protection hidden="1"/>
    </xf>
    <xf numFmtId="0" fontId="38" fillId="35" borderId="26" xfId="0" applyFont="1" applyFill="1" applyBorder="1" applyAlignment="1" applyProtection="1">
      <alignment horizontal="center" vertical="center" wrapText="1"/>
      <protection hidden="1"/>
    </xf>
    <xf numFmtId="0" fontId="38" fillId="35" borderId="27" xfId="0" applyFont="1" applyFill="1" applyBorder="1" applyAlignment="1" applyProtection="1">
      <alignment horizontal="center" vertical="center" wrapText="1"/>
      <protection hidden="1"/>
    </xf>
    <xf numFmtId="0" fontId="38" fillId="35" borderId="0" xfId="0" applyFont="1" applyFill="1" applyBorder="1" applyAlignment="1" applyProtection="1">
      <alignment horizontal="center" vertical="center" wrapText="1"/>
      <protection hidden="1"/>
    </xf>
    <xf numFmtId="0" fontId="38" fillId="35" borderId="28" xfId="0" applyFont="1" applyFill="1" applyBorder="1" applyAlignment="1" applyProtection="1">
      <alignment horizontal="center" vertical="center" wrapText="1"/>
      <protection hidden="1"/>
    </xf>
    <xf numFmtId="0" fontId="34" fillId="35" borderId="27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71" fontId="34" fillId="35" borderId="11" xfId="0" applyNumberFormat="1" applyFont="1" applyFill="1" applyBorder="1" applyAlignment="1" applyProtection="1">
      <alignment horizontal="center" vertical="center"/>
      <protection hidden="1"/>
    </xf>
    <xf numFmtId="0" fontId="34" fillId="35" borderId="11" xfId="0" applyFont="1" applyFill="1" applyBorder="1" applyAlignment="1" applyProtection="1">
      <alignment horizontal="center" vertical="center"/>
      <protection hidden="1"/>
    </xf>
    <xf numFmtId="0" fontId="34" fillId="35" borderId="39" xfId="0" applyFont="1" applyFill="1" applyBorder="1" applyAlignment="1" applyProtection="1">
      <alignment horizontal="center" vertical="center"/>
      <protection hidden="1"/>
    </xf>
    <xf numFmtId="175" fontId="10" fillId="35" borderId="40" xfId="0" applyNumberFormat="1" applyFont="1" applyFill="1" applyBorder="1" applyAlignment="1" applyProtection="1">
      <alignment horizontal="center" vertical="center"/>
      <protection hidden="1"/>
    </xf>
    <xf numFmtId="175" fontId="10" fillId="35" borderId="41" xfId="0" applyNumberFormat="1" applyFont="1" applyFill="1" applyBorder="1" applyAlignment="1" applyProtection="1">
      <alignment horizontal="center" vertical="center"/>
      <protection hidden="1"/>
    </xf>
    <xf numFmtId="175" fontId="10" fillId="35" borderId="42" xfId="0" applyNumberFormat="1" applyFont="1" applyFill="1" applyBorder="1" applyAlignment="1" applyProtection="1">
      <alignment horizontal="center" vertical="center"/>
      <protection hidden="1"/>
    </xf>
    <xf numFmtId="0" fontId="12" fillId="37" borderId="14" xfId="0" applyFont="1" applyFill="1" applyBorder="1" applyAlignment="1" applyProtection="1">
      <alignment horizontal="left" vertical="top"/>
      <protection hidden="1"/>
    </xf>
    <xf numFmtId="0" fontId="12" fillId="37" borderId="13" xfId="0" applyFont="1" applyFill="1" applyBorder="1" applyAlignment="1" applyProtection="1">
      <alignment horizontal="left" vertical="top"/>
      <protection hidden="1"/>
    </xf>
    <xf numFmtId="0" fontId="61" fillId="38" borderId="43" xfId="0" applyFont="1" applyFill="1" applyBorder="1" applyAlignment="1" applyProtection="1">
      <alignment horizontal="right" vertical="center"/>
      <protection hidden="1"/>
    </xf>
    <xf numFmtId="0" fontId="61" fillId="38" borderId="44" xfId="0" applyFont="1" applyFill="1" applyBorder="1" applyAlignment="1" applyProtection="1">
      <alignment horizontal="right" vertical="center"/>
      <protection hidden="1"/>
    </xf>
    <xf numFmtId="171" fontId="61" fillId="38" borderId="44" xfId="0" applyNumberFormat="1" applyFont="1" applyFill="1" applyBorder="1" applyAlignment="1" applyProtection="1">
      <alignment horizontal="center" vertical="center"/>
      <protection hidden="1"/>
    </xf>
    <xf numFmtId="0" fontId="61" fillId="38" borderId="45" xfId="0" applyFont="1" applyFill="1" applyBorder="1" applyAlignment="1" applyProtection="1">
      <alignment horizontal="center" vertical="center"/>
      <protection hidden="1"/>
    </xf>
    <xf numFmtId="0" fontId="36" fillId="37" borderId="46" xfId="0" applyFont="1" applyFill="1" applyBorder="1" applyAlignment="1" applyProtection="1">
      <alignment horizontal="right" vertical="center"/>
      <protection hidden="1"/>
    </xf>
    <xf numFmtId="0" fontId="36" fillId="37" borderId="47" xfId="0" applyFont="1" applyFill="1" applyBorder="1" applyAlignment="1" applyProtection="1">
      <alignment horizontal="right" vertical="center"/>
      <protection hidden="1"/>
    </xf>
    <xf numFmtId="0" fontId="48" fillId="35" borderId="48" xfId="44" applyFill="1" applyBorder="1" applyAlignment="1" applyProtection="1">
      <alignment horizontal="left" vertical="center"/>
      <protection hidden="1" locked="0"/>
    </xf>
    <xf numFmtId="0" fontId="62" fillId="35" borderId="47" xfId="0" applyFont="1" applyFill="1" applyBorder="1" applyAlignment="1" applyProtection="1">
      <alignment horizontal="left" vertical="center"/>
      <protection hidden="1" locked="0"/>
    </xf>
    <xf numFmtId="0" fontId="62" fillId="35" borderId="49" xfId="0" applyFont="1" applyFill="1" applyBorder="1" applyAlignment="1" applyProtection="1">
      <alignment horizontal="left" vertical="center"/>
      <protection hidden="1" locked="0"/>
    </xf>
    <xf numFmtId="0" fontId="36" fillId="37" borderId="48" xfId="0" applyFont="1" applyFill="1" applyBorder="1" applyAlignment="1" applyProtection="1">
      <alignment horizontal="right" vertical="center"/>
      <protection hidden="1"/>
    </xf>
    <xf numFmtId="0" fontId="31" fillId="0" borderId="48" xfId="0" applyFont="1" applyBorder="1" applyAlignment="1" applyProtection="1">
      <alignment horizontal="left" vertical="center"/>
      <protection hidden="1" locked="0"/>
    </xf>
    <xf numFmtId="0" fontId="31" fillId="0" borderId="50" xfId="0" applyFont="1" applyBorder="1" applyAlignment="1" applyProtection="1">
      <alignment horizontal="left" vertical="center"/>
      <protection hidden="1" locked="0"/>
    </xf>
    <xf numFmtId="14" fontId="11" fillId="36" borderId="11" xfId="0" applyNumberFormat="1" applyFont="1" applyFill="1" applyBorder="1" applyAlignment="1" applyProtection="1">
      <alignment horizontal="center" vertical="center"/>
      <protection hidden="1" locked="0"/>
    </xf>
    <xf numFmtId="14" fontId="10" fillId="35" borderId="24" xfId="0" applyNumberFormat="1" applyFont="1" applyFill="1" applyBorder="1" applyAlignment="1" applyProtection="1">
      <alignment horizontal="center" vertical="top"/>
      <protection hidden="1"/>
    </xf>
    <xf numFmtId="14" fontId="10" fillId="35" borderId="25" xfId="0" applyNumberFormat="1" applyFont="1" applyFill="1" applyBorder="1" applyAlignment="1" applyProtection="1">
      <alignment horizontal="center" vertical="top"/>
      <protection hidden="1"/>
    </xf>
    <xf numFmtId="14" fontId="10" fillId="35" borderId="26" xfId="0" applyNumberFormat="1" applyFont="1" applyFill="1" applyBorder="1" applyAlignment="1" applyProtection="1">
      <alignment horizontal="center" vertical="top"/>
      <protection hidden="1"/>
    </xf>
    <xf numFmtId="14" fontId="10" fillId="35" borderId="27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0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28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29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0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2" xfId="0" applyNumberFormat="1" applyFont="1" applyFill="1" applyBorder="1" applyAlignment="1" applyProtection="1">
      <alignment horizontal="center" vertical="top" wrapText="1"/>
      <protection hidden="1"/>
    </xf>
    <xf numFmtId="174" fontId="34" fillId="35" borderId="12" xfId="0" applyNumberFormat="1" applyFont="1" applyFill="1" applyBorder="1" applyAlignment="1" applyProtection="1">
      <alignment horizontal="center" vertical="center"/>
      <protection hidden="1"/>
    </xf>
    <xf numFmtId="174" fontId="34" fillId="35" borderId="14" xfId="0" applyNumberFormat="1" applyFont="1" applyFill="1" applyBorder="1" applyAlignment="1" applyProtection="1">
      <alignment horizontal="center" vertical="center"/>
      <protection hidden="1"/>
    </xf>
    <xf numFmtId="174" fontId="34" fillId="35" borderId="51" xfId="0" applyNumberFormat="1" applyFont="1" applyFill="1" applyBorder="1" applyAlignment="1" applyProtection="1">
      <alignment horizontal="center" vertical="center"/>
      <protection hidden="1"/>
    </xf>
    <xf numFmtId="174" fontId="34" fillId="35" borderId="52" xfId="0" applyNumberFormat="1" applyFont="1" applyFill="1" applyBorder="1" applyAlignment="1" applyProtection="1">
      <alignment horizontal="center" vertical="center"/>
      <protection hidden="1"/>
    </xf>
    <xf numFmtId="171" fontId="10" fillId="39" borderId="53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9" borderId="54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9" borderId="12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9" borderId="14" xfId="0" applyNumberFormat="1" applyFont="1" applyFill="1" applyBorder="1" applyAlignment="1" applyProtection="1">
      <alignment horizontal="center" vertical="center" wrapText="1" shrinkToFit="1"/>
      <protection hidden="1"/>
    </xf>
    <xf numFmtId="1" fontId="34" fillId="35" borderId="14" xfId="0" applyNumberFormat="1" applyFont="1" applyFill="1" applyBorder="1" applyAlignment="1" applyProtection="1">
      <alignment horizontal="center" vertical="center"/>
      <protection hidden="1"/>
    </xf>
    <xf numFmtId="1" fontId="34" fillId="35" borderId="52" xfId="0" applyNumberFormat="1" applyFont="1" applyFill="1" applyBorder="1" applyAlignment="1" applyProtection="1">
      <alignment horizontal="center" vertical="center"/>
      <protection hidden="1"/>
    </xf>
    <xf numFmtId="14" fontId="11" fillId="40" borderId="10" xfId="0" applyNumberFormat="1" applyFont="1" applyFill="1" applyBorder="1" applyAlignment="1" applyProtection="1">
      <alignment horizontal="left" vertical="center"/>
      <protection hidden="1"/>
    </xf>
    <xf numFmtId="14" fontId="11" fillId="40" borderId="11" xfId="0" applyNumberFormat="1" applyFont="1" applyFill="1" applyBorder="1" applyAlignment="1" applyProtection="1">
      <alignment horizontal="left" vertical="center"/>
      <protection hidden="1"/>
    </xf>
    <xf numFmtId="14" fontId="10" fillId="39" borderId="24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9" borderId="26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9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9" borderId="28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9" borderId="55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9" borderId="56" xfId="0" applyNumberFormat="1" applyFont="1" applyFill="1" applyBorder="1" applyAlignment="1" applyProtection="1">
      <alignment horizontal="center" vertical="center" wrapText="1" shrinkToFit="1"/>
      <protection hidden="1"/>
    </xf>
    <xf numFmtId="171" fontId="63" fillId="41" borderId="27" xfId="0" applyNumberFormat="1" applyFont="1" applyFill="1" applyBorder="1" applyAlignment="1" applyProtection="1">
      <alignment horizontal="left" vertical="center" wrapText="1" shrinkToFit="1"/>
      <protection hidden="1"/>
    </xf>
    <xf numFmtId="171" fontId="63" fillId="41" borderId="0" xfId="0" applyNumberFormat="1" applyFont="1" applyFill="1" applyBorder="1" applyAlignment="1" applyProtection="1">
      <alignment horizontal="left" vertical="center" wrapText="1" shrinkToFit="1"/>
      <protection hidden="1"/>
    </xf>
    <xf numFmtId="171" fontId="63" fillId="41" borderId="28" xfId="0" applyNumberFormat="1" applyFont="1" applyFill="1" applyBorder="1" applyAlignment="1" applyProtection="1">
      <alignment horizontal="left" vertical="center" wrapText="1" shrinkToFit="1"/>
      <protection hidden="1"/>
    </xf>
    <xf numFmtId="1" fontId="34" fillId="35" borderId="13" xfId="0" applyNumberFormat="1" applyFont="1" applyFill="1" applyBorder="1" applyAlignment="1" applyProtection="1">
      <alignment horizontal="center" vertical="center"/>
      <protection hidden="1"/>
    </xf>
    <xf numFmtId="1" fontId="34" fillId="35" borderId="57" xfId="0" applyNumberFormat="1" applyFont="1" applyFill="1" applyBorder="1" applyAlignment="1" applyProtection="1">
      <alignment horizontal="center" vertical="center"/>
      <protection hidden="1"/>
    </xf>
    <xf numFmtId="171" fontId="10" fillId="39" borderId="58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9" borderId="13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6" borderId="39" xfId="0" applyNumberFormat="1" applyFon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ill>
        <patternFill>
          <bgColor theme="1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6</xdr:col>
      <xdr:colOff>400050</xdr:colOff>
      <xdr:row>2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057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0</v>
      </c>
      <c r="B1" s="3" t="s">
        <v>1</v>
      </c>
      <c r="C1" s="4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9</v>
      </c>
      <c r="D2" s="7" t="s">
        <v>10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11</v>
      </c>
    </row>
    <row r="3" spans="1:19" s="10" customFormat="1" ht="20.25">
      <c r="A3" s="1">
        <f t="shared" si="0"/>
        <v>5</v>
      </c>
      <c r="B3" s="5">
        <v>43090</v>
      </c>
      <c r="C3" s="6" t="s">
        <v>9</v>
      </c>
      <c r="D3" s="7" t="s">
        <v>12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8</v>
      </c>
      <c r="R3" s="11">
        <v>2</v>
      </c>
      <c r="S3" s="11" t="s">
        <v>13</v>
      </c>
    </row>
    <row r="4" spans="1:19" s="10" customFormat="1" ht="20.25">
      <c r="A4" s="1">
        <f t="shared" si="0"/>
        <v>6</v>
      </c>
      <c r="B4" s="5">
        <v>43091</v>
      </c>
      <c r="C4" s="6" t="s">
        <v>9</v>
      </c>
      <c r="D4" s="7" t="s">
        <v>12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12</v>
      </c>
      <c r="Q4" s="10" t="s">
        <v>14</v>
      </c>
      <c r="R4" s="11">
        <v>3</v>
      </c>
      <c r="S4" s="11" t="s">
        <v>15</v>
      </c>
    </row>
    <row r="5" spans="1:19" s="10" customFormat="1" ht="20.25">
      <c r="A5" s="1">
        <f t="shared" si="0"/>
        <v>7</v>
      </c>
      <c r="B5" s="5">
        <v>43092</v>
      </c>
      <c r="C5" s="6" t="s">
        <v>9</v>
      </c>
      <c r="D5" s="7" t="s">
        <v>16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17</v>
      </c>
    </row>
    <row r="6" spans="1:19" s="10" customFormat="1" ht="20.25">
      <c r="A6" s="1">
        <f t="shared" si="0"/>
        <v>1</v>
      </c>
      <c r="B6" s="5">
        <v>43093</v>
      </c>
      <c r="C6" s="6" t="s">
        <v>9</v>
      </c>
      <c r="D6" s="7" t="s">
        <v>18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19</v>
      </c>
    </row>
    <row r="7" spans="1:19" s="10" customFormat="1" ht="20.25">
      <c r="A7" s="1">
        <f t="shared" si="0"/>
        <v>2</v>
      </c>
      <c r="B7" s="5">
        <v>43094</v>
      </c>
      <c r="C7" s="6" t="s">
        <v>9</v>
      </c>
      <c r="D7" s="7" t="s">
        <v>16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20</v>
      </c>
    </row>
    <row r="8" spans="1:19" s="10" customFormat="1" ht="20.25">
      <c r="A8" s="1">
        <f t="shared" si="0"/>
        <v>3</v>
      </c>
      <c r="B8" s="5">
        <v>43095</v>
      </c>
      <c r="C8" s="6" t="s">
        <v>9</v>
      </c>
      <c r="D8" s="7" t="s">
        <v>12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21</v>
      </c>
    </row>
    <row r="9" spans="1:19" s="10" customFormat="1" ht="20.25">
      <c r="A9" s="1">
        <f t="shared" si="0"/>
        <v>4</v>
      </c>
      <c r="B9" s="5">
        <v>43096</v>
      </c>
      <c r="C9" s="6" t="s">
        <v>9</v>
      </c>
      <c r="D9" s="7" t="s">
        <v>16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22</v>
      </c>
    </row>
    <row r="10" spans="1:19" s="10" customFormat="1" ht="20.25">
      <c r="A10" s="1">
        <f t="shared" si="0"/>
        <v>5</v>
      </c>
      <c r="B10" s="5">
        <v>43097</v>
      </c>
      <c r="C10" s="6" t="s">
        <v>9</v>
      </c>
      <c r="D10" s="7" t="s">
        <v>23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24</v>
      </c>
    </row>
    <row r="11" spans="1:19" s="10" customFormat="1" ht="20.25">
      <c r="A11" s="1">
        <f t="shared" si="0"/>
        <v>6</v>
      </c>
      <c r="B11" s="5">
        <v>43098</v>
      </c>
      <c r="C11" s="6" t="s">
        <v>9</v>
      </c>
      <c r="D11" s="7" t="s">
        <v>16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25</v>
      </c>
    </row>
    <row r="12" spans="1:19" s="10" customFormat="1" ht="20.25">
      <c r="A12" s="1">
        <f t="shared" si="0"/>
        <v>7</v>
      </c>
      <c r="B12" s="5">
        <v>43099</v>
      </c>
      <c r="C12" s="6" t="s">
        <v>9</v>
      </c>
      <c r="D12" s="7" t="s">
        <v>16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26</v>
      </c>
    </row>
    <row r="13" spans="1:19" s="10" customFormat="1" ht="20.25">
      <c r="A13" s="1">
        <f t="shared" si="0"/>
        <v>1</v>
      </c>
      <c r="B13" s="5">
        <v>43100</v>
      </c>
      <c r="C13" s="6" t="s">
        <v>9</v>
      </c>
      <c r="D13" s="7" t="s">
        <v>16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27</v>
      </c>
    </row>
    <row r="14" spans="1:10" ht="20.25">
      <c r="A14" s="1">
        <f>WEEKDAY(B14)</f>
        <v>2</v>
      </c>
      <c r="B14" s="5">
        <v>43101</v>
      </c>
      <c r="C14" s="12" t="s">
        <v>28</v>
      </c>
      <c r="D14" s="7" t="s">
        <v>10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9</v>
      </c>
      <c r="D15" s="7" t="s">
        <v>16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9</v>
      </c>
      <c r="D16" s="7" t="s">
        <v>16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9</v>
      </c>
      <c r="D17" s="7" t="s">
        <v>16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9</v>
      </c>
      <c r="D18" s="7" t="s">
        <v>16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16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16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16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16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16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16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16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16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16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16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16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16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16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16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16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16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16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16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16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16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16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16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16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16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16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16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16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29</v>
      </c>
      <c r="D46" s="7" t="s">
        <v>16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16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16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16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16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16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16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16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16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16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30</v>
      </c>
      <c r="D56" s="7" t="s">
        <v>10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30</v>
      </c>
      <c r="D57" s="7" t="s">
        <v>10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16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18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16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16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16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16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16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16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16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16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16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16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16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16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16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16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16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16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16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16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16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16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16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16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16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16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16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16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16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16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16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16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16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16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16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16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16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16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16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16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16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16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16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16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31</v>
      </c>
      <c r="D102" s="7" t="s">
        <v>10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16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16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16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16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16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16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16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16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16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16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16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16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16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16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16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16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16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16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16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16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16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16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16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16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16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16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16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16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16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16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16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32</v>
      </c>
      <c r="D134" s="7" t="s">
        <v>10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16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16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16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16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16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16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16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16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16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16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16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16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16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16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16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16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16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16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16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16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16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16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16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16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16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16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16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16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16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33</v>
      </c>
      <c r="D164" s="7" t="s">
        <v>10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16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16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16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16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16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16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16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16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16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16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16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16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16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16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16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16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16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16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16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16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16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16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16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16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16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16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16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16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16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16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16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16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16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16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16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16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16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16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16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16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16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16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16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16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16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16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16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16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16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16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16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16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16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16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16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16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16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16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16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16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16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16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16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16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16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16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16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16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16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16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16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16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16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16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16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16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16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16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16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16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16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16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16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16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16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16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16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16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16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16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16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16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16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16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16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16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16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16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34</v>
      </c>
      <c r="D263" s="7" t="s">
        <v>10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16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16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16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16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16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16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16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16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16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16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16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16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35</v>
      </c>
      <c r="D276" s="7" t="s">
        <v>10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16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16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16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16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16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16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16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16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16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16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16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16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16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16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16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16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16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16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16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16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16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36</v>
      </c>
      <c r="D298" s="7" t="s">
        <v>10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16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16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16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16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16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16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16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16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16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16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16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16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16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16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16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16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16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16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16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16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37</v>
      </c>
      <c r="D319" s="7" t="s">
        <v>10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16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16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16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16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16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16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16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16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16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16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16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16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38</v>
      </c>
      <c r="D332" s="7" t="s">
        <v>10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16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16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16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16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16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16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16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16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16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16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16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16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16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16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16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16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16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16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16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16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16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16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16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16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16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16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16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16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16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16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16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16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16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16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39</v>
      </c>
      <c r="D367" s="7" t="s">
        <v>10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39</v>
      </c>
      <c r="D368" s="7" t="s">
        <v>10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10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10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39</v>
      </c>
      <c r="D371" s="7" t="s">
        <v>10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40</v>
      </c>
      <c r="D372" s="7" t="s">
        <v>10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39</v>
      </c>
      <c r="D373" s="7" t="s">
        <v>10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39</v>
      </c>
      <c r="D374" s="7" t="s">
        <v>10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39</v>
      </c>
      <c r="D375" s="7" t="s">
        <v>10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10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10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39</v>
      </c>
      <c r="D378" s="7" t="s">
        <v>10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28</v>
      </c>
      <c r="D379" s="7" t="s">
        <v>10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39</v>
      </c>
      <c r="D380" s="7" t="s">
        <v>10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39</v>
      </c>
      <c r="D381" s="7" t="s">
        <v>10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39</v>
      </c>
      <c r="D382" s="7" t="s">
        <v>10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10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10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16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16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16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16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16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16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16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16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16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16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16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16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16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16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30</v>
      </c>
    </row>
    <row r="442" spans="1:3" s="1" customFormat="1" ht="12.75">
      <c r="A442" s="1">
        <f t="shared" si="35"/>
        <v>3</v>
      </c>
      <c r="B442" s="5">
        <v>43529</v>
      </c>
      <c r="C442" s="13" t="s">
        <v>30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31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32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33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35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38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39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39</v>
      </c>
    </row>
    <row r="736" spans="1:3" s="1" customFormat="1" ht="12.75">
      <c r="A736" s="1">
        <f t="shared" si="45"/>
        <v>3</v>
      </c>
      <c r="B736" s="5">
        <v>43823</v>
      </c>
      <c r="C736" s="13" t="s">
        <v>39</v>
      </c>
    </row>
    <row r="737" spans="1:3" s="1" customFormat="1" ht="12.75">
      <c r="A737" s="1">
        <f t="shared" si="45"/>
        <v>4</v>
      </c>
      <c r="B737" s="5">
        <v>43824</v>
      </c>
      <c r="C737" s="13" t="s">
        <v>40</v>
      </c>
    </row>
    <row r="738" spans="1:3" s="1" customFormat="1" ht="12.75">
      <c r="A738" s="1">
        <f t="shared" si="45"/>
        <v>5</v>
      </c>
      <c r="B738" s="5">
        <v>43825</v>
      </c>
      <c r="C738" s="13" t="s">
        <v>39</v>
      </c>
    </row>
    <row r="739" spans="1:3" s="1" customFormat="1" ht="12.75">
      <c r="A739" s="1">
        <f t="shared" si="45"/>
        <v>6</v>
      </c>
      <c r="B739" s="5">
        <v>43826</v>
      </c>
      <c r="C739" s="13" t="s">
        <v>39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39</v>
      </c>
    </row>
    <row r="743" spans="1:3" s="1" customFormat="1" ht="12.75">
      <c r="A743" s="1">
        <f t="shared" si="45"/>
        <v>3</v>
      </c>
      <c r="B743" s="5">
        <v>43830</v>
      </c>
      <c r="C743" s="13" t="s">
        <v>39</v>
      </c>
    </row>
    <row r="744" spans="1:3" s="1" customFormat="1" ht="12.75">
      <c r="A744" s="1">
        <f t="shared" si="45"/>
        <v>4</v>
      </c>
      <c r="B744" s="5">
        <v>43831</v>
      </c>
      <c r="C744" s="13" t="s">
        <v>28</v>
      </c>
    </row>
    <row r="745" spans="1:3" s="1" customFormat="1" ht="12.75">
      <c r="A745" s="1">
        <f t="shared" si="45"/>
        <v>5</v>
      </c>
      <c r="B745" s="5">
        <v>43832</v>
      </c>
      <c r="C745" s="13" t="s">
        <v>39</v>
      </c>
    </row>
    <row r="746" spans="1:3" s="1" customFormat="1" ht="12.75">
      <c r="A746" s="1">
        <f t="shared" si="45"/>
        <v>6</v>
      </c>
      <c r="B746" s="5">
        <v>43833</v>
      </c>
      <c r="C746" s="13" t="s">
        <v>39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39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30</v>
      </c>
    </row>
    <row r="799" spans="1:3" ht="20.25">
      <c r="A799" s="1">
        <f t="shared" si="46"/>
        <v>3</v>
      </c>
      <c r="B799" s="5">
        <v>43886</v>
      </c>
      <c r="C799" s="13" t="s">
        <v>30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41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42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32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33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34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43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37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44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9</v>
      </c>
    </row>
    <row r="1100" spans="1:3" ht="20.25">
      <c r="A1100" s="1">
        <f t="shared" si="56"/>
        <v>3</v>
      </c>
      <c r="B1100" s="5">
        <v>44187</v>
      </c>
      <c r="C1100" s="13" t="s">
        <v>9</v>
      </c>
    </row>
    <row r="1101" spans="1:3" ht="20.25">
      <c r="A1101" s="1">
        <f t="shared" si="56"/>
        <v>4</v>
      </c>
      <c r="B1101" s="5">
        <v>44188</v>
      </c>
      <c r="C1101" s="13" t="s">
        <v>9</v>
      </c>
    </row>
    <row r="1102" spans="1:3" ht="20.25">
      <c r="A1102" s="1">
        <f t="shared" si="56"/>
        <v>5</v>
      </c>
      <c r="B1102" s="5">
        <v>44189</v>
      </c>
      <c r="C1102" s="13" t="s">
        <v>9</v>
      </c>
    </row>
    <row r="1103" spans="1:3" ht="20.25">
      <c r="A1103" s="1">
        <f t="shared" si="56"/>
        <v>6</v>
      </c>
      <c r="B1103" s="5">
        <v>44190</v>
      </c>
      <c r="C1103" s="13" t="s">
        <v>40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9</v>
      </c>
    </row>
    <row r="1107" spans="1:3" ht="20.25">
      <c r="A1107" s="1">
        <f t="shared" si="56"/>
        <v>3</v>
      </c>
      <c r="B1107" s="5">
        <v>44194</v>
      </c>
      <c r="C1107" s="13" t="s">
        <v>9</v>
      </c>
    </row>
    <row r="1108" spans="1:3" ht="20.25">
      <c r="A1108" s="1">
        <f t="shared" si="56"/>
        <v>4</v>
      </c>
      <c r="B1108" s="5">
        <v>44195</v>
      </c>
      <c r="C1108" s="13" t="s">
        <v>9</v>
      </c>
    </row>
    <row r="1109" spans="1:3" ht="20.25">
      <c r="A1109" s="1">
        <f t="shared" si="56"/>
        <v>5</v>
      </c>
      <c r="B1109" s="5">
        <v>44196</v>
      </c>
      <c r="C1109" s="13" t="s">
        <v>9</v>
      </c>
    </row>
    <row r="1110" spans="1:3" ht="20.25">
      <c r="A1110" s="1">
        <f t="shared" si="56"/>
        <v>6</v>
      </c>
      <c r="B1110" s="5">
        <v>44197</v>
      </c>
      <c r="C1110" s="13" t="s">
        <v>28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9</v>
      </c>
    </row>
    <row r="1114" spans="1:3" ht="20.25">
      <c r="A1114" s="1">
        <f t="shared" si="56"/>
        <v>3</v>
      </c>
      <c r="B1114" s="5">
        <v>44201</v>
      </c>
      <c r="C1114" s="13" t="s">
        <v>9</v>
      </c>
    </row>
    <row r="1115" spans="1:3" ht="20.25">
      <c r="A1115" s="1">
        <f t="shared" si="56"/>
        <v>4</v>
      </c>
      <c r="B1115" s="5">
        <v>44202</v>
      </c>
      <c r="C1115" s="13" t="s">
        <v>9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50"/>
  <sheetViews>
    <sheetView showGridLines="0" tabSelected="1" view="pageBreakPreview" zoomScaleSheetLayoutView="100" zoomScalePageLayoutView="0" workbookViewId="0" topLeftCell="A1">
      <selection activeCell="L17" sqref="L17"/>
    </sheetView>
  </sheetViews>
  <sheetFormatPr defaultColWidth="11.57421875" defaultRowHeight="12.75"/>
  <cols>
    <col min="1" max="1" width="8.7109375" style="30" bestFit="1" customWidth="1"/>
    <col min="2" max="2" width="9.8515625" style="15" customWidth="1"/>
    <col min="3" max="6" width="5.7109375" style="15" customWidth="1"/>
    <col min="7" max="7" width="7.7109375" style="15" customWidth="1"/>
    <col min="8" max="11" width="10.7109375" style="28" customWidth="1"/>
    <col min="12" max="12" width="5.7109375" style="33" customWidth="1"/>
    <col min="13" max="13" width="10.7109375" style="33" customWidth="1"/>
    <col min="14" max="14" width="10.7109375" style="28" customWidth="1"/>
    <col min="15" max="15" width="5.7109375" style="15" customWidth="1"/>
    <col min="16" max="237" width="11.57421875" style="15" customWidth="1"/>
    <col min="238" max="16384" width="11.57421875" style="16" customWidth="1"/>
  </cols>
  <sheetData>
    <row r="1" spans="1:14" ht="28.5" customHeight="1">
      <c r="A1" s="77"/>
      <c r="B1" s="78"/>
      <c r="C1" s="78"/>
      <c r="D1" s="78"/>
      <c r="E1" s="78"/>
      <c r="F1" s="78"/>
      <c r="G1" s="78"/>
      <c r="H1" s="79" t="s">
        <v>45</v>
      </c>
      <c r="I1" s="80"/>
      <c r="J1" s="80"/>
      <c r="K1" s="80"/>
      <c r="L1" s="80"/>
      <c r="M1" s="80"/>
      <c r="N1" s="81"/>
    </row>
    <row r="2" spans="1:14" ht="39.75" customHeight="1">
      <c r="A2" s="85"/>
      <c r="B2" s="86"/>
      <c r="C2" s="86"/>
      <c r="D2" s="86"/>
      <c r="E2" s="86"/>
      <c r="F2" s="86"/>
      <c r="G2" s="86"/>
      <c r="H2" s="82"/>
      <c r="I2" s="83"/>
      <c r="J2" s="83"/>
      <c r="K2" s="83"/>
      <c r="L2" s="83"/>
      <c r="M2" s="83"/>
      <c r="N2" s="84"/>
    </row>
    <row r="3" spans="1:14" ht="21.75" customHeight="1">
      <c r="A3" s="85"/>
      <c r="B3" s="86"/>
      <c r="C3" s="86"/>
      <c r="D3" s="86"/>
      <c r="E3" s="86"/>
      <c r="F3" s="86"/>
      <c r="G3" s="86"/>
      <c r="H3" s="17" t="s">
        <v>46</v>
      </c>
      <c r="I3" s="18"/>
      <c r="J3" s="87">
        <f>A9</f>
        <v>44125</v>
      </c>
      <c r="K3" s="88"/>
      <c r="L3" s="19" t="s">
        <v>23</v>
      </c>
      <c r="M3" s="87">
        <f>A39</f>
        <v>44155</v>
      </c>
      <c r="N3" s="89"/>
    </row>
    <row r="4" spans="1:14" ht="24.75" customHeight="1">
      <c r="A4" s="95" t="s">
        <v>47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>
        <f>M3</f>
        <v>44155</v>
      </c>
      <c r="N4" s="98"/>
    </row>
    <row r="5" spans="1:14" ht="30" customHeight="1">
      <c r="A5" s="60" t="s">
        <v>48</v>
      </c>
      <c r="B5" s="61"/>
      <c r="C5" s="61"/>
      <c r="D5" s="62" t="s">
        <v>70</v>
      </c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8.75" customHeight="1">
      <c r="A6" s="65" t="s">
        <v>49</v>
      </c>
      <c r="B6" s="66"/>
      <c r="C6" s="66"/>
      <c r="D6" s="67" t="s">
        <v>69</v>
      </c>
      <c r="E6" s="68"/>
      <c r="F6" s="68"/>
      <c r="G6" s="68"/>
      <c r="H6" s="68"/>
      <c r="I6" s="69"/>
      <c r="J6" s="70" t="s">
        <v>50</v>
      </c>
      <c r="K6" s="66"/>
      <c r="L6" s="66"/>
      <c r="M6" s="71" t="s">
        <v>79</v>
      </c>
      <c r="N6" s="72"/>
    </row>
    <row r="7" spans="1:14" ht="16.5" customHeight="1" thickBot="1">
      <c r="A7" s="99" t="s">
        <v>51</v>
      </c>
      <c r="B7" s="100"/>
      <c r="C7" s="100"/>
      <c r="D7" s="101" t="s">
        <v>72</v>
      </c>
      <c r="E7" s="102"/>
      <c r="F7" s="102"/>
      <c r="G7" s="102"/>
      <c r="H7" s="102"/>
      <c r="I7" s="103"/>
      <c r="J7" s="104" t="s">
        <v>78</v>
      </c>
      <c r="K7" s="100"/>
      <c r="L7" s="100"/>
      <c r="M7" s="105" t="s">
        <v>77</v>
      </c>
      <c r="N7" s="106"/>
    </row>
    <row r="8" spans="1:14" s="20" customFormat="1" ht="39.75" customHeight="1">
      <c r="A8" s="39" t="s">
        <v>52</v>
      </c>
      <c r="B8" s="73" t="s">
        <v>75</v>
      </c>
      <c r="C8" s="73"/>
      <c r="D8" s="73"/>
      <c r="E8" s="73"/>
      <c r="F8" s="73"/>
      <c r="G8" s="74"/>
      <c r="H8" s="40" t="s">
        <v>53</v>
      </c>
      <c r="I8" s="41" t="s">
        <v>54</v>
      </c>
      <c r="J8" s="41" t="s">
        <v>55</v>
      </c>
      <c r="K8" s="42" t="s">
        <v>56</v>
      </c>
      <c r="L8" s="43" t="s">
        <v>57</v>
      </c>
      <c r="M8" s="44" t="s">
        <v>58</v>
      </c>
      <c r="N8" s="45" t="s">
        <v>59</v>
      </c>
    </row>
    <row r="9" spans="1:244" s="21" customFormat="1" ht="15" customHeight="1">
      <c r="A9" s="23">
        <v>44125</v>
      </c>
      <c r="B9" s="75">
        <f>VLOOKUP(A9,EFETIVIDADES,2,FALSE)</f>
      </c>
      <c r="C9" s="75"/>
      <c r="D9" s="75"/>
      <c r="E9" s="75"/>
      <c r="F9" s="75"/>
      <c r="G9" s="76"/>
      <c r="H9" s="34">
        <v>0.375</v>
      </c>
      <c r="I9" s="35">
        <v>0.5</v>
      </c>
      <c r="J9" s="35">
        <v>0.5416666666666666</v>
      </c>
      <c r="K9" s="36">
        <v>0.6666666666666666</v>
      </c>
      <c r="L9" s="37" t="s">
        <v>60</v>
      </c>
      <c r="M9" s="38">
        <f>IF(L9="X",(I9-H9)+(K9-J9),IF(L9="A",(I9-H9)+(K9-J9),""))</f>
      </c>
      <c r="N9" s="24">
        <f>IF(L9="Y",(I9-H9)+(K9-J9),"")</f>
        <v>0.25</v>
      </c>
      <c r="ID9" s="22"/>
      <c r="IE9" s="22"/>
      <c r="IF9" s="22"/>
      <c r="IG9" s="22"/>
      <c r="IH9" s="22"/>
      <c r="II9" s="22"/>
      <c r="IJ9" s="22"/>
    </row>
    <row r="10" spans="1:244" s="21" customFormat="1" ht="15" customHeight="1">
      <c r="A10" s="23">
        <v>44126</v>
      </c>
      <c r="B10" s="75">
        <f aca="true" t="shared" si="0" ref="B10:B39">VLOOKUP(A10,EFETIVIDADES,2,FALSE)</f>
      </c>
      <c r="C10" s="75"/>
      <c r="D10" s="75"/>
      <c r="E10" s="75"/>
      <c r="F10" s="75"/>
      <c r="G10" s="76"/>
      <c r="H10" s="34">
        <v>0.375</v>
      </c>
      <c r="I10" s="35">
        <v>0.5</v>
      </c>
      <c r="J10" s="35">
        <v>0.5416666666666666</v>
      </c>
      <c r="K10" s="36">
        <v>0.6666666666666666</v>
      </c>
      <c r="L10" s="37" t="s">
        <v>60</v>
      </c>
      <c r="M10" s="38">
        <f aca="true" t="shared" si="1" ref="M10:M39">IF(L10="X",(I10-H10)+(K10-J10),IF(L10="A",(I10-H10)+(K10-J10),""))</f>
      </c>
      <c r="N10" s="24">
        <f aca="true" t="shared" si="2" ref="N10:N39">IF(L10="Y",(I10-H10)+(K10-J10),"")</f>
        <v>0.25</v>
      </c>
      <c r="ID10" s="22"/>
      <c r="IE10" s="22"/>
      <c r="IF10" s="22"/>
      <c r="IG10" s="22"/>
      <c r="IH10" s="22"/>
      <c r="II10" s="22"/>
      <c r="IJ10" s="22"/>
    </row>
    <row r="11" spans="1:244" s="21" customFormat="1" ht="15" customHeight="1">
      <c r="A11" s="23">
        <v>44127</v>
      </c>
      <c r="B11" s="75">
        <f t="shared" si="0"/>
      </c>
      <c r="C11" s="75"/>
      <c r="D11" s="75"/>
      <c r="E11" s="75"/>
      <c r="F11" s="75"/>
      <c r="G11" s="76"/>
      <c r="H11" s="34">
        <v>0.375</v>
      </c>
      <c r="I11" s="35">
        <v>0.5</v>
      </c>
      <c r="J11" s="35">
        <v>0.5416666666666666</v>
      </c>
      <c r="K11" s="36">
        <v>0.6666666666666666</v>
      </c>
      <c r="L11" s="37" t="s">
        <v>60</v>
      </c>
      <c r="M11" s="38">
        <f t="shared" si="1"/>
      </c>
      <c r="N11" s="24">
        <f t="shared" si="2"/>
        <v>0.25</v>
      </c>
      <c r="ID11" s="22"/>
      <c r="IE11" s="22"/>
      <c r="IF11" s="22"/>
      <c r="IG11" s="22"/>
      <c r="IH11" s="22"/>
      <c r="II11" s="22"/>
      <c r="IJ11" s="22"/>
    </row>
    <row r="12" spans="1:244" s="21" customFormat="1" ht="15" customHeight="1">
      <c r="A12" s="46">
        <v>44128</v>
      </c>
      <c r="B12" s="93" t="str">
        <f t="shared" si="0"/>
        <v>SÁBADO</v>
      </c>
      <c r="C12" s="93"/>
      <c r="D12" s="93"/>
      <c r="E12" s="93"/>
      <c r="F12" s="93"/>
      <c r="G12" s="94"/>
      <c r="H12" s="47"/>
      <c r="I12" s="48"/>
      <c r="J12" s="48"/>
      <c r="K12" s="49"/>
      <c r="L12" s="50"/>
      <c r="M12" s="38">
        <f t="shared" si="1"/>
      </c>
      <c r="N12" s="24">
        <f t="shared" si="2"/>
      </c>
      <c r="ID12" s="22"/>
      <c r="IE12" s="22"/>
      <c r="IF12" s="22"/>
      <c r="IG12" s="22"/>
      <c r="IH12" s="22"/>
      <c r="II12" s="22"/>
      <c r="IJ12" s="22"/>
    </row>
    <row r="13" spans="1:244" s="21" customFormat="1" ht="15" customHeight="1">
      <c r="A13" s="46">
        <v>44129</v>
      </c>
      <c r="B13" s="93" t="str">
        <f t="shared" si="0"/>
        <v>DOMINGO</v>
      </c>
      <c r="C13" s="93"/>
      <c r="D13" s="93"/>
      <c r="E13" s="93"/>
      <c r="F13" s="93"/>
      <c r="G13" s="94"/>
      <c r="H13" s="47"/>
      <c r="I13" s="48"/>
      <c r="J13" s="48"/>
      <c r="K13" s="49"/>
      <c r="L13" s="50"/>
      <c r="M13" s="38">
        <f t="shared" si="1"/>
      </c>
      <c r="N13" s="24">
        <f t="shared" si="2"/>
      </c>
      <c r="ID13" s="22"/>
      <c r="IE13" s="22"/>
      <c r="IF13" s="22"/>
      <c r="IG13" s="22"/>
      <c r="IH13" s="22"/>
      <c r="II13" s="22"/>
      <c r="IJ13" s="22"/>
    </row>
    <row r="14" spans="1:244" s="21" customFormat="1" ht="15" customHeight="1">
      <c r="A14" s="23">
        <v>44130</v>
      </c>
      <c r="B14" s="75">
        <f t="shared" si="0"/>
      </c>
      <c r="C14" s="75"/>
      <c r="D14" s="75"/>
      <c r="E14" s="75"/>
      <c r="F14" s="75"/>
      <c r="G14" s="76"/>
      <c r="H14" s="34">
        <v>0.375</v>
      </c>
      <c r="I14" s="35">
        <v>0.5</v>
      </c>
      <c r="J14" s="35">
        <v>0.5416666666666666</v>
      </c>
      <c r="K14" s="36">
        <v>0.6666666666666666</v>
      </c>
      <c r="L14" s="37" t="s">
        <v>60</v>
      </c>
      <c r="M14" s="38">
        <f t="shared" si="1"/>
      </c>
      <c r="N14" s="24">
        <f t="shared" si="2"/>
        <v>0.25</v>
      </c>
      <c r="ID14" s="22"/>
      <c r="IE14" s="22"/>
      <c r="IF14" s="22"/>
      <c r="IG14" s="22"/>
      <c r="IH14" s="22"/>
      <c r="II14" s="22"/>
      <c r="IJ14" s="22"/>
    </row>
    <row r="15" spans="1:244" s="21" customFormat="1" ht="15" customHeight="1">
      <c r="A15" s="23">
        <v>44131</v>
      </c>
      <c r="B15" s="75">
        <f t="shared" si="0"/>
      </c>
      <c r="C15" s="75"/>
      <c r="D15" s="75"/>
      <c r="E15" s="75"/>
      <c r="F15" s="75"/>
      <c r="G15" s="76"/>
      <c r="H15" s="34">
        <v>0.375</v>
      </c>
      <c r="I15" s="35">
        <v>0.5</v>
      </c>
      <c r="J15" s="35">
        <v>0.5416666666666666</v>
      </c>
      <c r="K15" s="36">
        <v>0.6666666666666666</v>
      </c>
      <c r="L15" s="37" t="s">
        <v>60</v>
      </c>
      <c r="M15" s="38">
        <f t="shared" si="1"/>
      </c>
      <c r="N15" s="24">
        <f t="shared" si="2"/>
        <v>0.25</v>
      </c>
      <c r="ID15" s="22"/>
      <c r="IE15" s="22"/>
      <c r="IF15" s="22"/>
      <c r="IG15" s="22"/>
      <c r="IH15" s="22"/>
      <c r="II15" s="22"/>
      <c r="IJ15" s="22"/>
    </row>
    <row r="16" spans="1:244" s="21" customFormat="1" ht="15" customHeight="1">
      <c r="A16" s="23">
        <v>44132</v>
      </c>
      <c r="B16" s="75">
        <f t="shared" si="0"/>
      </c>
      <c r="C16" s="75"/>
      <c r="D16" s="75"/>
      <c r="E16" s="75"/>
      <c r="F16" s="75"/>
      <c r="G16" s="76"/>
      <c r="H16" s="34">
        <v>0.375</v>
      </c>
      <c r="I16" s="35">
        <v>0.5</v>
      </c>
      <c r="J16" s="35">
        <v>0.5416666666666666</v>
      </c>
      <c r="K16" s="36">
        <v>0.6666666666666666</v>
      </c>
      <c r="L16" s="37" t="s">
        <v>60</v>
      </c>
      <c r="M16" s="38">
        <f t="shared" si="1"/>
      </c>
      <c r="N16" s="24">
        <f t="shared" si="2"/>
        <v>0.25</v>
      </c>
      <c r="ID16" s="22"/>
      <c r="IE16" s="22"/>
      <c r="IF16" s="22"/>
      <c r="IG16" s="22"/>
      <c r="IH16" s="22"/>
      <c r="II16" s="22"/>
      <c r="IJ16" s="22"/>
    </row>
    <row r="17" spans="1:244" s="21" customFormat="1" ht="15" customHeight="1">
      <c r="A17" s="23">
        <v>44133</v>
      </c>
      <c r="B17" s="75">
        <f t="shared" si="0"/>
      </c>
      <c r="C17" s="75"/>
      <c r="D17" s="75"/>
      <c r="E17" s="75"/>
      <c r="F17" s="75"/>
      <c r="G17" s="76"/>
      <c r="H17" s="34">
        <v>0.375</v>
      </c>
      <c r="I17" s="35">
        <v>0.5</v>
      </c>
      <c r="J17" s="35">
        <v>0.5416666666666666</v>
      </c>
      <c r="K17" s="36">
        <v>0.6666666666666666</v>
      </c>
      <c r="L17" s="37" t="s">
        <v>60</v>
      </c>
      <c r="M17" s="38">
        <f t="shared" si="1"/>
      </c>
      <c r="N17" s="24">
        <f t="shared" si="2"/>
        <v>0.25</v>
      </c>
      <c r="ID17" s="22"/>
      <c r="IE17" s="22"/>
      <c r="IF17" s="22"/>
      <c r="IG17" s="22"/>
      <c r="IH17" s="22"/>
      <c r="II17" s="22"/>
      <c r="IJ17" s="22"/>
    </row>
    <row r="18" spans="1:244" s="21" customFormat="1" ht="15" customHeight="1">
      <c r="A18" s="23">
        <v>44134</v>
      </c>
      <c r="B18" s="75">
        <f t="shared" si="0"/>
      </c>
      <c r="C18" s="75"/>
      <c r="D18" s="75"/>
      <c r="E18" s="75"/>
      <c r="F18" s="75"/>
      <c r="G18" s="76"/>
      <c r="H18" s="34">
        <v>0.375</v>
      </c>
      <c r="I18" s="35">
        <v>0.5</v>
      </c>
      <c r="J18" s="35">
        <v>0.5416666666666666</v>
      </c>
      <c r="K18" s="36">
        <v>0.6666666666666666</v>
      </c>
      <c r="L18" s="37" t="s">
        <v>60</v>
      </c>
      <c r="M18" s="38">
        <f t="shared" si="1"/>
      </c>
      <c r="N18" s="24">
        <f t="shared" si="2"/>
        <v>0.25</v>
      </c>
      <c r="ID18" s="22"/>
      <c r="IE18" s="22"/>
      <c r="IF18" s="22"/>
      <c r="IG18" s="22"/>
      <c r="IH18" s="22"/>
      <c r="II18" s="22"/>
      <c r="IJ18" s="22"/>
    </row>
    <row r="19" spans="1:244" s="21" customFormat="1" ht="15" customHeight="1">
      <c r="A19" s="46">
        <v>44135</v>
      </c>
      <c r="B19" s="93" t="str">
        <f t="shared" si="0"/>
        <v>SÁBADO</v>
      </c>
      <c r="C19" s="93"/>
      <c r="D19" s="93"/>
      <c r="E19" s="93"/>
      <c r="F19" s="93"/>
      <c r="G19" s="94"/>
      <c r="H19" s="47"/>
      <c r="I19" s="48"/>
      <c r="J19" s="48"/>
      <c r="K19" s="49"/>
      <c r="L19" s="50"/>
      <c r="M19" s="38">
        <f t="shared" si="1"/>
      </c>
      <c r="N19" s="24">
        <f t="shared" si="2"/>
      </c>
      <c r="ID19" s="22"/>
      <c r="IE19" s="22"/>
      <c r="IF19" s="22"/>
      <c r="IG19" s="22"/>
      <c r="IH19" s="22"/>
      <c r="II19" s="22"/>
      <c r="IJ19" s="22"/>
    </row>
    <row r="20" spans="1:244" s="21" customFormat="1" ht="15" customHeight="1">
      <c r="A20" s="46">
        <v>44136</v>
      </c>
      <c r="B20" s="93" t="str">
        <f t="shared" si="0"/>
        <v>DOMINGO</v>
      </c>
      <c r="C20" s="93"/>
      <c r="D20" s="93"/>
      <c r="E20" s="93"/>
      <c r="F20" s="93"/>
      <c r="G20" s="94"/>
      <c r="H20" s="47"/>
      <c r="I20" s="48"/>
      <c r="J20" s="48"/>
      <c r="K20" s="49"/>
      <c r="L20" s="50"/>
      <c r="M20" s="38">
        <f t="shared" si="1"/>
      </c>
      <c r="N20" s="24">
        <f t="shared" si="2"/>
      </c>
      <c r="ID20" s="22"/>
      <c r="IE20" s="22"/>
      <c r="IF20" s="22"/>
      <c r="IG20" s="22"/>
      <c r="IH20" s="22"/>
      <c r="II20" s="22"/>
      <c r="IJ20" s="22"/>
    </row>
    <row r="21" spans="1:244" s="21" customFormat="1" ht="15" customHeight="1">
      <c r="A21" s="46">
        <v>44137</v>
      </c>
      <c r="B21" s="93" t="str">
        <f t="shared" si="0"/>
        <v>FINADOS</v>
      </c>
      <c r="C21" s="93"/>
      <c r="D21" s="93"/>
      <c r="E21" s="93"/>
      <c r="F21" s="93"/>
      <c r="G21" s="94"/>
      <c r="H21" s="47"/>
      <c r="I21" s="48"/>
      <c r="J21" s="48"/>
      <c r="K21" s="49"/>
      <c r="L21" s="50"/>
      <c r="M21" s="38">
        <f t="shared" si="1"/>
      </c>
      <c r="N21" s="24">
        <f t="shared" si="2"/>
      </c>
      <c r="ID21" s="22"/>
      <c r="IE21" s="22"/>
      <c r="IF21" s="22"/>
      <c r="IG21" s="22"/>
      <c r="IH21" s="22"/>
      <c r="II21" s="22"/>
      <c r="IJ21" s="22"/>
    </row>
    <row r="22" spans="1:244" s="21" customFormat="1" ht="15" customHeight="1">
      <c r="A22" s="23">
        <v>44138</v>
      </c>
      <c r="B22" s="75">
        <f t="shared" si="0"/>
      </c>
      <c r="C22" s="75"/>
      <c r="D22" s="75"/>
      <c r="E22" s="75"/>
      <c r="F22" s="75"/>
      <c r="G22" s="76"/>
      <c r="H22" s="34">
        <v>0.375</v>
      </c>
      <c r="I22" s="35">
        <v>0.5</v>
      </c>
      <c r="J22" s="35">
        <v>0.5416666666666666</v>
      </c>
      <c r="K22" s="36">
        <v>0.6666666666666666</v>
      </c>
      <c r="L22" s="37" t="s">
        <v>60</v>
      </c>
      <c r="M22" s="38">
        <f t="shared" si="1"/>
      </c>
      <c r="N22" s="24">
        <f t="shared" si="2"/>
        <v>0.25</v>
      </c>
      <c r="ID22" s="22"/>
      <c r="IE22" s="22"/>
      <c r="IF22" s="22"/>
      <c r="IG22" s="22"/>
      <c r="IH22" s="22"/>
      <c r="II22" s="22"/>
      <c r="IJ22" s="22"/>
    </row>
    <row r="23" spans="1:244" s="21" customFormat="1" ht="15" customHeight="1">
      <c r="A23" s="23">
        <v>44139</v>
      </c>
      <c r="B23" s="75">
        <f t="shared" si="0"/>
      </c>
      <c r="C23" s="75"/>
      <c r="D23" s="75"/>
      <c r="E23" s="75"/>
      <c r="F23" s="75"/>
      <c r="G23" s="76"/>
      <c r="H23" s="34">
        <v>0.375</v>
      </c>
      <c r="I23" s="35">
        <v>0.5</v>
      </c>
      <c r="J23" s="35">
        <v>0.5416666666666666</v>
      </c>
      <c r="K23" s="36">
        <v>0.6666666666666666</v>
      </c>
      <c r="L23" s="37" t="s">
        <v>60</v>
      </c>
      <c r="M23" s="38">
        <f t="shared" si="1"/>
      </c>
      <c r="N23" s="24">
        <f t="shared" si="2"/>
        <v>0.25</v>
      </c>
      <c r="ID23" s="22"/>
      <c r="IE23" s="22"/>
      <c r="IF23" s="22"/>
      <c r="IG23" s="22"/>
      <c r="IH23" s="22"/>
      <c r="II23" s="22"/>
      <c r="IJ23" s="22"/>
    </row>
    <row r="24" spans="1:244" s="21" customFormat="1" ht="15" customHeight="1">
      <c r="A24" s="23">
        <v>44140</v>
      </c>
      <c r="B24" s="75">
        <f t="shared" si="0"/>
      </c>
      <c r="C24" s="75"/>
      <c r="D24" s="75"/>
      <c r="E24" s="75"/>
      <c r="F24" s="75"/>
      <c r="G24" s="76"/>
      <c r="H24" s="34">
        <v>0.375</v>
      </c>
      <c r="I24" s="35">
        <v>0.5</v>
      </c>
      <c r="J24" s="35">
        <v>0.5416666666666666</v>
      </c>
      <c r="K24" s="36">
        <v>0.6666666666666666</v>
      </c>
      <c r="L24" s="37" t="s">
        <v>60</v>
      </c>
      <c r="M24" s="38">
        <f t="shared" si="1"/>
      </c>
      <c r="N24" s="24">
        <f t="shared" si="2"/>
        <v>0.25</v>
      </c>
      <c r="ID24" s="22"/>
      <c r="IE24" s="22"/>
      <c r="IF24" s="22"/>
      <c r="IG24" s="22"/>
      <c r="IH24" s="22"/>
      <c r="II24" s="22"/>
      <c r="IJ24" s="22"/>
    </row>
    <row r="25" spans="1:244" s="21" customFormat="1" ht="15" customHeight="1">
      <c r="A25" s="23">
        <v>44141</v>
      </c>
      <c r="B25" s="75">
        <f t="shared" si="0"/>
      </c>
      <c r="C25" s="75"/>
      <c r="D25" s="75"/>
      <c r="E25" s="75"/>
      <c r="F25" s="75"/>
      <c r="G25" s="76"/>
      <c r="H25" s="34">
        <v>0.375</v>
      </c>
      <c r="I25" s="35">
        <v>0.5</v>
      </c>
      <c r="J25" s="35">
        <v>0.5416666666666666</v>
      </c>
      <c r="K25" s="36">
        <v>0.6666666666666666</v>
      </c>
      <c r="L25" s="37" t="s">
        <v>60</v>
      </c>
      <c r="M25" s="38">
        <f t="shared" si="1"/>
      </c>
      <c r="N25" s="24">
        <f t="shared" si="2"/>
        <v>0.25</v>
      </c>
      <c r="ID25" s="22"/>
      <c r="IE25" s="22"/>
      <c r="IF25" s="22"/>
      <c r="IG25" s="22"/>
      <c r="IH25" s="22"/>
      <c r="II25" s="22"/>
      <c r="IJ25" s="22"/>
    </row>
    <row r="26" spans="1:244" s="21" customFormat="1" ht="15" customHeight="1">
      <c r="A26" s="46">
        <v>44142</v>
      </c>
      <c r="B26" s="93" t="str">
        <f t="shared" si="0"/>
        <v>SÁBADO</v>
      </c>
      <c r="C26" s="93"/>
      <c r="D26" s="93"/>
      <c r="E26" s="93"/>
      <c r="F26" s="93"/>
      <c r="G26" s="94"/>
      <c r="H26" s="47"/>
      <c r="I26" s="48"/>
      <c r="J26" s="48"/>
      <c r="K26" s="49"/>
      <c r="L26" s="50"/>
      <c r="M26" s="38">
        <f t="shared" si="1"/>
      </c>
      <c r="N26" s="24">
        <f t="shared" si="2"/>
      </c>
      <c r="ID26" s="22"/>
      <c r="IE26" s="22"/>
      <c r="IF26" s="22"/>
      <c r="IG26" s="22"/>
      <c r="IH26" s="22"/>
      <c r="II26" s="22"/>
      <c r="IJ26" s="22"/>
    </row>
    <row r="27" spans="1:244" s="21" customFormat="1" ht="15" customHeight="1">
      <c r="A27" s="46">
        <v>44143</v>
      </c>
      <c r="B27" s="93" t="str">
        <f t="shared" si="0"/>
        <v>DOMINGO</v>
      </c>
      <c r="C27" s="93"/>
      <c r="D27" s="93"/>
      <c r="E27" s="93"/>
      <c r="F27" s="93"/>
      <c r="G27" s="94"/>
      <c r="H27" s="47"/>
      <c r="I27" s="48"/>
      <c r="J27" s="48"/>
      <c r="K27" s="49"/>
      <c r="L27" s="50"/>
      <c r="M27" s="38">
        <f t="shared" si="1"/>
      </c>
      <c r="N27" s="24">
        <f t="shared" si="2"/>
      </c>
      <c r="ID27" s="22"/>
      <c r="IE27" s="22"/>
      <c r="IF27" s="22"/>
      <c r="IG27" s="22"/>
      <c r="IH27" s="22"/>
      <c r="II27" s="22"/>
      <c r="IJ27" s="22"/>
    </row>
    <row r="28" spans="1:244" s="21" customFormat="1" ht="15" customHeight="1">
      <c r="A28" s="23">
        <v>44144</v>
      </c>
      <c r="B28" s="75">
        <f t="shared" si="0"/>
      </c>
      <c r="C28" s="75"/>
      <c r="D28" s="75"/>
      <c r="E28" s="75"/>
      <c r="F28" s="75"/>
      <c r="G28" s="76"/>
      <c r="H28" s="34">
        <v>0.375</v>
      </c>
      <c r="I28" s="35">
        <v>0.5</v>
      </c>
      <c r="J28" s="35">
        <v>0.5416666666666666</v>
      </c>
      <c r="K28" s="36">
        <v>0.6666666666666666</v>
      </c>
      <c r="L28" s="37" t="s">
        <v>60</v>
      </c>
      <c r="M28" s="38">
        <f t="shared" si="1"/>
      </c>
      <c r="N28" s="24">
        <f t="shared" si="2"/>
        <v>0.25</v>
      </c>
      <c r="ID28" s="22"/>
      <c r="IE28" s="22"/>
      <c r="IF28" s="22"/>
      <c r="IG28" s="22"/>
      <c r="IH28" s="22"/>
      <c r="II28" s="22"/>
      <c r="IJ28" s="22"/>
    </row>
    <row r="29" spans="1:244" s="21" customFormat="1" ht="15" customHeight="1">
      <c r="A29" s="23">
        <v>44145</v>
      </c>
      <c r="B29" s="75">
        <f t="shared" si="0"/>
      </c>
      <c r="C29" s="75"/>
      <c r="D29" s="75"/>
      <c r="E29" s="75"/>
      <c r="F29" s="75"/>
      <c r="G29" s="76"/>
      <c r="H29" s="34">
        <v>0.375</v>
      </c>
      <c r="I29" s="35">
        <v>0.5</v>
      </c>
      <c r="J29" s="35">
        <v>0.5416666666666666</v>
      </c>
      <c r="K29" s="36">
        <v>0.6666666666666666</v>
      </c>
      <c r="L29" s="37" t="s">
        <v>60</v>
      </c>
      <c r="M29" s="38">
        <f t="shared" si="1"/>
      </c>
      <c r="N29" s="24">
        <f t="shared" si="2"/>
        <v>0.25</v>
      </c>
      <c r="ID29" s="22"/>
      <c r="IE29" s="22"/>
      <c r="IF29" s="22"/>
      <c r="IG29" s="22"/>
      <c r="IH29" s="22"/>
      <c r="II29" s="22"/>
      <c r="IJ29" s="22"/>
    </row>
    <row r="30" spans="1:244" s="21" customFormat="1" ht="15" customHeight="1">
      <c r="A30" s="23">
        <v>44146</v>
      </c>
      <c r="B30" s="75">
        <f t="shared" si="0"/>
      </c>
      <c r="C30" s="75"/>
      <c r="D30" s="75"/>
      <c r="E30" s="75"/>
      <c r="F30" s="75"/>
      <c r="G30" s="76"/>
      <c r="H30" s="34">
        <v>0.375</v>
      </c>
      <c r="I30" s="35">
        <v>0.5</v>
      </c>
      <c r="J30" s="35">
        <v>0.5416666666666666</v>
      </c>
      <c r="K30" s="36">
        <v>0.6666666666666666</v>
      </c>
      <c r="L30" s="37" t="s">
        <v>60</v>
      </c>
      <c r="M30" s="38">
        <f t="shared" si="1"/>
      </c>
      <c r="N30" s="24">
        <f t="shared" si="2"/>
        <v>0.25</v>
      </c>
      <c r="ID30" s="22"/>
      <c r="IE30" s="22"/>
      <c r="IF30" s="22"/>
      <c r="IG30" s="22"/>
      <c r="IH30" s="22"/>
      <c r="II30" s="22"/>
      <c r="IJ30" s="22"/>
    </row>
    <row r="31" spans="1:244" s="21" customFormat="1" ht="15" customHeight="1">
      <c r="A31" s="23">
        <v>44147</v>
      </c>
      <c r="B31" s="75">
        <f t="shared" si="0"/>
      </c>
      <c r="C31" s="75"/>
      <c r="D31" s="75"/>
      <c r="E31" s="75"/>
      <c r="F31" s="75"/>
      <c r="G31" s="76"/>
      <c r="H31" s="34">
        <v>0.375</v>
      </c>
      <c r="I31" s="35">
        <v>0.5</v>
      </c>
      <c r="J31" s="35">
        <v>0.5416666666666666</v>
      </c>
      <c r="K31" s="36">
        <v>0.6666666666666666</v>
      </c>
      <c r="L31" s="37" t="s">
        <v>60</v>
      </c>
      <c r="M31" s="38">
        <f t="shared" si="1"/>
      </c>
      <c r="N31" s="24">
        <f t="shared" si="2"/>
        <v>0.25</v>
      </c>
      <c r="ID31" s="22"/>
      <c r="IE31" s="22"/>
      <c r="IF31" s="22"/>
      <c r="IG31" s="22"/>
      <c r="IH31" s="22"/>
      <c r="II31" s="22"/>
      <c r="IJ31" s="22"/>
    </row>
    <row r="32" spans="1:244" s="21" customFormat="1" ht="15" customHeight="1">
      <c r="A32" s="23">
        <v>44148</v>
      </c>
      <c r="B32" s="75">
        <f t="shared" si="0"/>
      </c>
      <c r="C32" s="75"/>
      <c r="D32" s="75"/>
      <c r="E32" s="75"/>
      <c r="F32" s="75"/>
      <c r="G32" s="76"/>
      <c r="H32" s="34">
        <v>0.375</v>
      </c>
      <c r="I32" s="35">
        <v>0.5</v>
      </c>
      <c r="J32" s="35">
        <v>0.5416666666666666</v>
      </c>
      <c r="K32" s="36">
        <v>0.6666666666666666</v>
      </c>
      <c r="L32" s="37" t="s">
        <v>60</v>
      </c>
      <c r="M32" s="38">
        <f t="shared" si="1"/>
      </c>
      <c r="N32" s="24">
        <f t="shared" si="2"/>
        <v>0.25</v>
      </c>
      <c r="ID32" s="22"/>
      <c r="IE32" s="22"/>
      <c r="IF32" s="22"/>
      <c r="IG32" s="22"/>
      <c r="IH32" s="22"/>
      <c r="II32" s="22"/>
      <c r="IJ32" s="22"/>
    </row>
    <row r="33" spans="1:244" s="21" customFormat="1" ht="15" customHeight="1">
      <c r="A33" s="46">
        <v>44149</v>
      </c>
      <c r="B33" s="93" t="str">
        <f t="shared" si="0"/>
        <v>SÁBADO</v>
      </c>
      <c r="C33" s="93"/>
      <c r="D33" s="93"/>
      <c r="E33" s="93"/>
      <c r="F33" s="93"/>
      <c r="G33" s="94"/>
      <c r="H33" s="47"/>
      <c r="I33" s="48"/>
      <c r="J33" s="48"/>
      <c r="K33" s="49"/>
      <c r="L33" s="50"/>
      <c r="M33" s="38">
        <f t="shared" si="1"/>
      </c>
      <c r="N33" s="24">
        <f t="shared" si="2"/>
      </c>
      <c r="ID33" s="22"/>
      <c r="IE33" s="22"/>
      <c r="IF33" s="22"/>
      <c r="IG33" s="22"/>
      <c r="IH33" s="22"/>
      <c r="II33" s="22"/>
      <c r="IJ33" s="22"/>
    </row>
    <row r="34" spans="1:244" s="21" customFormat="1" ht="15" customHeight="1">
      <c r="A34" s="46">
        <v>44150</v>
      </c>
      <c r="B34" s="93" t="str">
        <f t="shared" si="0"/>
        <v>DOMINGO</v>
      </c>
      <c r="C34" s="93"/>
      <c r="D34" s="93"/>
      <c r="E34" s="93"/>
      <c r="F34" s="93"/>
      <c r="G34" s="94"/>
      <c r="H34" s="47"/>
      <c r="I34" s="48"/>
      <c r="J34" s="48"/>
      <c r="K34" s="49"/>
      <c r="L34" s="50"/>
      <c r="M34" s="38">
        <f t="shared" si="1"/>
      </c>
      <c r="N34" s="24">
        <f t="shared" si="2"/>
      </c>
      <c r="ID34" s="22"/>
      <c r="IE34" s="22"/>
      <c r="IF34" s="22"/>
      <c r="IG34" s="22"/>
      <c r="IH34" s="22"/>
      <c r="II34" s="22"/>
      <c r="IJ34" s="22"/>
    </row>
    <row r="35" spans="1:244" s="21" customFormat="1" ht="15" customHeight="1">
      <c r="A35" s="23">
        <v>44151</v>
      </c>
      <c r="B35" s="75">
        <f t="shared" si="0"/>
      </c>
      <c r="C35" s="75"/>
      <c r="D35" s="75"/>
      <c r="E35" s="75"/>
      <c r="F35" s="75"/>
      <c r="G35" s="76"/>
      <c r="H35" s="34">
        <v>0.375</v>
      </c>
      <c r="I35" s="35">
        <v>0.5</v>
      </c>
      <c r="J35" s="35">
        <v>0.5416666666666666</v>
      </c>
      <c r="K35" s="36">
        <v>0.6666666666666666</v>
      </c>
      <c r="L35" s="37" t="s">
        <v>60</v>
      </c>
      <c r="M35" s="38">
        <f t="shared" si="1"/>
      </c>
      <c r="N35" s="24">
        <f t="shared" si="2"/>
        <v>0.25</v>
      </c>
      <c r="ID35" s="22"/>
      <c r="IE35" s="22"/>
      <c r="IF35" s="22"/>
      <c r="IG35" s="22"/>
      <c r="IH35" s="22"/>
      <c r="II35" s="22"/>
      <c r="IJ35" s="22"/>
    </row>
    <row r="36" spans="1:244" s="21" customFormat="1" ht="15" customHeight="1">
      <c r="A36" s="23">
        <v>44152</v>
      </c>
      <c r="B36" s="75">
        <f t="shared" si="0"/>
      </c>
      <c r="C36" s="75"/>
      <c r="D36" s="75"/>
      <c r="E36" s="75"/>
      <c r="F36" s="75"/>
      <c r="G36" s="76"/>
      <c r="H36" s="34">
        <v>0.375</v>
      </c>
      <c r="I36" s="35">
        <v>0.5</v>
      </c>
      <c r="J36" s="35">
        <v>0.5416666666666666</v>
      </c>
      <c r="K36" s="36">
        <v>0.6666666666666666</v>
      </c>
      <c r="L36" s="37" t="s">
        <v>60</v>
      </c>
      <c r="M36" s="38">
        <f t="shared" si="1"/>
      </c>
      <c r="N36" s="24">
        <f t="shared" si="2"/>
        <v>0.25</v>
      </c>
      <c r="ID36" s="22"/>
      <c r="IE36" s="22"/>
      <c r="IF36" s="22"/>
      <c r="IG36" s="22"/>
      <c r="IH36" s="22"/>
      <c r="II36" s="22"/>
      <c r="IJ36" s="22"/>
    </row>
    <row r="37" spans="1:244" s="21" customFormat="1" ht="15" customHeight="1">
      <c r="A37" s="23">
        <v>44153</v>
      </c>
      <c r="B37" s="75">
        <f t="shared" si="0"/>
      </c>
      <c r="C37" s="75"/>
      <c r="D37" s="75"/>
      <c r="E37" s="75"/>
      <c r="F37" s="75"/>
      <c r="G37" s="76"/>
      <c r="H37" s="34">
        <v>0.375</v>
      </c>
      <c r="I37" s="35">
        <v>0.5</v>
      </c>
      <c r="J37" s="35">
        <v>0.5416666666666666</v>
      </c>
      <c r="K37" s="36">
        <v>0.6666666666666666</v>
      </c>
      <c r="L37" s="37" t="s">
        <v>60</v>
      </c>
      <c r="M37" s="38">
        <f t="shared" si="1"/>
      </c>
      <c r="N37" s="24">
        <f t="shared" si="2"/>
        <v>0.25</v>
      </c>
      <c r="ID37" s="22"/>
      <c r="IE37" s="22"/>
      <c r="IF37" s="22"/>
      <c r="IG37" s="22"/>
      <c r="IH37" s="22"/>
      <c r="II37" s="22"/>
      <c r="IJ37" s="22"/>
    </row>
    <row r="38" spans="1:244" s="21" customFormat="1" ht="15" customHeight="1">
      <c r="A38" s="23">
        <v>44154</v>
      </c>
      <c r="B38" s="75">
        <f t="shared" si="0"/>
      </c>
      <c r="C38" s="75"/>
      <c r="D38" s="75"/>
      <c r="E38" s="75"/>
      <c r="F38" s="75"/>
      <c r="G38" s="76"/>
      <c r="H38" s="34">
        <v>0.375</v>
      </c>
      <c r="I38" s="35">
        <v>0.5</v>
      </c>
      <c r="J38" s="35">
        <v>0.5416666666666666</v>
      </c>
      <c r="K38" s="36">
        <v>0.6666666666666666</v>
      </c>
      <c r="L38" s="37" t="s">
        <v>60</v>
      </c>
      <c r="M38" s="38">
        <f t="shared" si="1"/>
      </c>
      <c r="N38" s="24">
        <f t="shared" si="2"/>
        <v>0.25</v>
      </c>
      <c r="ID38" s="22"/>
      <c r="IE38" s="22"/>
      <c r="IF38" s="22"/>
      <c r="IG38" s="22"/>
      <c r="IH38" s="22"/>
      <c r="II38" s="22"/>
      <c r="IJ38" s="22"/>
    </row>
    <row r="39" spans="1:244" s="21" customFormat="1" ht="15" customHeight="1">
      <c r="A39" s="23">
        <v>44155</v>
      </c>
      <c r="B39" s="75">
        <f t="shared" si="0"/>
      </c>
      <c r="C39" s="75"/>
      <c r="D39" s="75"/>
      <c r="E39" s="75"/>
      <c r="F39" s="75"/>
      <c r="G39" s="76"/>
      <c r="H39" s="34">
        <v>0.375</v>
      </c>
      <c r="I39" s="35">
        <v>0.5</v>
      </c>
      <c r="J39" s="35">
        <v>0.5416666666666666</v>
      </c>
      <c r="K39" s="36">
        <v>0.6666666666666666</v>
      </c>
      <c r="L39" s="37" t="s">
        <v>60</v>
      </c>
      <c r="M39" s="38">
        <f t="shared" si="1"/>
      </c>
      <c r="N39" s="24">
        <f t="shared" si="2"/>
        <v>0.25</v>
      </c>
      <c r="ID39" s="22"/>
      <c r="IE39" s="22"/>
      <c r="IF39" s="22"/>
      <c r="IG39" s="22"/>
      <c r="IH39" s="22"/>
      <c r="II39" s="22"/>
      <c r="IJ39" s="22"/>
    </row>
    <row r="40" spans="1:244" s="21" customFormat="1" ht="24.75" customHeight="1">
      <c r="A40" s="127" t="s">
        <v>61</v>
      </c>
      <c r="B40" s="128"/>
      <c r="C40" s="128"/>
      <c r="D40" s="128"/>
      <c r="E40" s="128"/>
      <c r="F40" s="128"/>
      <c r="G40" s="107" t="s">
        <v>74</v>
      </c>
      <c r="H40" s="107"/>
      <c r="I40" s="25" t="s">
        <v>62</v>
      </c>
      <c r="J40" s="107" t="s">
        <v>63</v>
      </c>
      <c r="K40" s="107"/>
      <c r="L40" s="25" t="s">
        <v>23</v>
      </c>
      <c r="M40" s="107" t="s">
        <v>63</v>
      </c>
      <c r="N40" s="142"/>
      <c r="ID40" s="26"/>
      <c r="IE40" s="26"/>
      <c r="IF40" s="26"/>
      <c r="IG40" s="26"/>
      <c r="IH40" s="26"/>
      <c r="II40" s="26"/>
      <c r="IJ40" s="26"/>
    </row>
    <row r="41" spans="1:14" ht="50.25" customHeight="1" thickBot="1">
      <c r="A41" s="135" t="s">
        <v>71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7"/>
    </row>
    <row r="42" spans="1:14" ht="24.75" customHeight="1">
      <c r="A42" s="108" t="s">
        <v>76</v>
      </c>
      <c r="B42" s="109"/>
      <c r="C42" s="109"/>
      <c r="D42" s="109"/>
      <c r="E42" s="109"/>
      <c r="F42" s="109"/>
      <c r="G42" s="110"/>
      <c r="H42" s="129" t="s">
        <v>64</v>
      </c>
      <c r="I42" s="130"/>
      <c r="J42" s="121" t="s">
        <v>65</v>
      </c>
      <c r="K42" s="122"/>
      <c r="L42" s="122" t="s">
        <v>66</v>
      </c>
      <c r="M42" s="122"/>
      <c r="N42" s="140" t="s">
        <v>67</v>
      </c>
    </row>
    <row r="43" spans="1:14" ht="15" customHeight="1">
      <c r="A43" s="111"/>
      <c r="B43" s="112"/>
      <c r="C43" s="112"/>
      <c r="D43" s="112"/>
      <c r="E43" s="112"/>
      <c r="F43" s="112"/>
      <c r="G43" s="113"/>
      <c r="H43" s="131"/>
      <c r="I43" s="132"/>
      <c r="J43" s="123"/>
      <c r="K43" s="124"/>
      <c r="L43" s="124"/>
      <c r="M43" s="124"/>
      <c r="N43" s="141"/>
    </row>
    <row r="44" spans="1:14" ht="15" customHeight="1">
      <c r="A44" s="111"/>
      <c r="B44" s="112"/>
      <c r="C44" s="112"/>
      <c r="D44" s="112"/>
      <c r="E44" s="112"/>
      <c r="F44" s="112"/>
      <c r="G44" s="113"/>
      <c r="H44" s="131"/>
      <c r="I44" s="132"/>
      <c r="J44" s="117">
        <f>SUM(M9:M39,N9:N39)</f>
        <v>5.5</v>
      </c>
      <c r="K44" s="118"/>
      <c r="L44" s="125">
        <f>SUM(COUNTIF(L9:L39,"X"),COUNTIF(L9:L39,"Y"))</f>
        <v>22</v>
      </c>
      <c r="M44" s="125"/>
      <c r="N44" s="138">
        <f>COUNTIF(L9:L39,"X")</f>
        <v>0</v>
      </c>
    </row>
    <row r="45" spans="1:14" ht="15" customHeight="1" thickBot="1">
      <c r="A45" s="111"/>
      <c r="B45" s="112"/>
      <c r="C45" s="112"/>
      <c r="D45" s="112"/>
      <c r="E45" s="112"/>
      <c r="F45" s="112"/>
      <c r="G45" s="113"/>
      <c r="H45" s="133"/>
      <c r="I45" s="134"/>
      <c r="J45" s="119"/>
      <c r="K45" s="120"/>
      <c r="L45" s="126"/>
      <c r="M45" s="126"/>
      <c r="N45" s="139"/>
    </row>
    <row r="46" spans="1:14" ht="15" customHeight="1">
      <c r="A46" s="114"/>
      <c r="B46" s="115"/>
      <c r="C46" s="115"/>
      <c r="D46" s="115"/>
      <c r="E46" s="115"/>
      <c r="F46" s="115"/>
      <c r="G46" s="116"/>
      <c r="H46" s="54" t="s">
        <v>68</v>
      </c>
      <c r="I46" s="55"/>
      <c r="J46" s="55"/>
      <c r="K46" s="55"/>
      <c r="L46" s="55"/>
      <c r="M46" s="55"/>
      <c r="N46" s="56"/>
    </row>
    <row r="47" spans="1:14" ht="24.75" customHeight="1" thickBot="1">
      <c r="A47" s="90">
        <f ca="1">TODAY()</f>
        <v>44057</v>
      </c>
      <c r="B47" s="91"/>
      <c r="C47" s="91"/>
      <c r="D47" s="91"/>
      <c r="E47" s="91"/>
      <c r="F47" s="91"/>
      <c r="G47" s="92"/>
      <c r="H47" s="57"/>
      <c r="I47" s="58"/>
      <c r="J47" s="58"/>
      <c r="K47" s="58"/>
      <c r="L47" s="58"/>
      <c r="M47" s="58"/>
      <c r="N47" s="59"/>
    </row>
    <row r="48" spans="1:14" ht="24.75" customHeight="1">
      <c r="A48" s="51" t="s">
        <v>73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3"/>
    </row>
    <row r="49" spans="1:14" ht="12.75">
      <c r="A49" s="27"/>
      <c r="J49" s="29"/>
      <c r="K49" s="29"/>
      <c r="L49" s="29"/>
      <c r="M49" s="29"/>
      <c r="N49" s="29"/>
    </row>
    <row r="50" spans="10:14" ht="12.75">
      <c r="J50" s="31"/>
      <c r="K50" s="31"/>
      <c r="L50" s="32"/>
      <c r="M50" s="32"/>
      <c r="N50" s="31"/>
    </row>
  </sheetData>
  <sheetProtection password="843C" sheet="1" selectLockedCells="1"/>
  <mergeCells count="66">
    <mergeCell ref="J42:K43"/>
    <mergeCell ref="L44:M45"/>
    <mergeCell ref="L42:M43"/>
    <mergeCell ref="A40:F40"/>
    <mergeCell ref="H42:I45"/>
    <mergeCell ref="A41:N41"/>
    <mergeCell ref="N44:N45"/>
    <mergeCell ref="N42:N43"/>
    <mergeCell ref="J40:K40"/>
    <mergeCell ref="M40:N40"/>
    <mergeCell ref="B37:G37"/>
    <mergeCell ref="G40:H40"/>
    <mergeCell ref="A42:G42"/>
    <mergeCell ref="A43:G46"/>
    <mergeCell ref="J44:K45"/>
    <mergeCell ref="B32:G32"/>
    <mergeCell ref="B33:G33"/>
    <mergeCell ref="B34:G34"/>
    <mergeCell ref="B36:G36"/>
    <mergeCell ref="B39:G39"/>
    <mergeCell ref="B38:G38"/>
    <mergeCell ref="B35:G35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28:G28"/>
    <mergeCell ref="B26:G26"/>
    <mergeCell ref="B27:G27"/>
    <mergeCell ref="B14:G14"/>
    <mergeCell ref="B15:G15"/>
    <mergeCell ref="B16:G16"/>
    <mergeCell ref="B17:G17"/>
    <mergeCell ref="B18:G18"/>
    <mergeCell ref="B19:G19"/>
    <mergeCell ref="A4:L4"/>
    <mergeCell ref="M4:N4"/>
    <mergeCell ref="A7:C7"/>
    <mergeCell ref="D7:I7"/>
    <mergeCell ref="J7:L7"/>
    <mergeCell ref="M7:N7"/>
    <mergeCell ref="A1:G1"/>
    <mergeCell ref="H1:N2"/>
    <mergeCell ref="A2:G3"/>
    <mergeCell ref="J3:K3"/>
    <mergeCell ref="M3:N3"/>
    <mergeCell ref="A47:G47"/>
    <mergeCell ref="B10:G10"/>
    <mergeCell ref="B11:G11"/>
    <mergeCell ref="B12:G12"/>
    <mergeCell ref="B13:G13"/>
    <mergeCell ref="A48:N48"/>
    <mergeCell ref="H46:N47"/>
    <mergeCell ref="A5:C5"/>
    <mergeCell ref="D5:N5"/>
    <mergeCell ref="A6:C6"/>
    <mergeCell ref="D6:I6"/>
    <mergeCell ref="J6:L6"/>
    <mergeCell ref="M6:N6"/>
    <mergeCell ref="B8:G8"/>
    <mergeCell ref="B9:G9"/>
  </mergeCells>
  <conditionalFormatting sqref="B9:G39">
    <cfRule type="notContainsBlanks" priority="4" dxfId="1" stopIfTrue="1">
      <formula>LEN(TRIM(B9))&gt;0</formula>
    </cfRule>
  </conditionalFormatting>
  <conditionalFormatting sqref="I40:N40">
    <cfRule type="expression" priority="1" dxfId="0">
      <formula>$G$40="NÃO"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9" r:id="rId2"/>
  <headerFooter>
    <oddFooter>&amp;R&amp;8UNIDADE DE ESTAGIOS
(51) 3210.9304; 9303 ou &amp;"Arial,Negrito"9307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2020-05-20T19:36:18Z</cp:lastPrinted>
  <dcterms:created xsi:type="dcterms:W3CDTF">2017-11-22T16:29:31Z</dcterms:created>
  <dcterms:modified xsi:type="dcterms:W3CDTF">2020-08-14T19:09:07Z</dcterms:modified>
  <cp:category/>
  <cp:version/>
  <cp:contentType/>
  <cp:contentStatus/>
</cp:coreProperties>
</file>